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us\Downloads\"/>
    </mc:Choice>
  </mc:AlternateContent>
  <xr:revisionPtr revIDLastSave="0" documentId="8_{738285C1-1927-4305-8AA5-ABB649C03FA7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Vålerbanen" sheetId="1" r:id="rId1"/>
    <sheet name="Rudskogen 2011-" sheetId="2" r:id="rId2"/>
  </sheets>
  <definedNames>
    <definedName name="_xlnm.Print_Area" localSheetId="1">'Rudskogen 2011-'!$A$1:$G$84</definedName>
    <definedName name="_xlnm.Print_Area" localSheetId="0">Vålerbanen!$A$1:$H$84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1" l="1"/>
  <c r="F6" i="1"/>
  <c r="D6" i="1"/>
  <c r="B6" i="1"/>
  <c r="H5" i="1"/>
  <c r="F5" i="1"/>
  <c r="D5" i="1"/>
  <c r="B5" i="1"/>
  <c r="H4" i="1"/>
  <c r="F4" i="1"/>
  <c r="D4" i="1"/>
  <c r="B4" i="1"/>
  <c r="B5" i="2"/>
  <c r="B6" i="2"/>
  <c r="D4" i="2"/>
  <c r="D5" i="2"/>
  <c r="D6" i="2"/>
  <c r="F4" i="2"/>
  <c r="F5" i="2"/>
  <c r="F6" i="2"/>
  <c r="B4" i="2"/>
</calcChain>
</file>

<file path=xl/sharedStrings.xml><?xml version="1.0" encoding="utf-8"?>
<sst xmlns="http://schemas.openxmlformats.org/spreadsheetml/2006/main" count="665" uniqueCount="259">
  <si>
    <t>Edwin Solheim</t>
  </si>
  <si>
    <t>Atle Ramberg</t>
  </si>
  <si>
    <t>Ford Escort Twin Cam</t>
  </si>
  <si>
    <t>1:10.248</t>
  </si>
  <si>
    <t>1:07.979</t>
  </si>
  <si>
    <t>Ford Mustang 'HT'</t>
  </si>
  <si>
    <t>-2500cc.</t>
  </si>
  <si>
    <t>-1600cc.</t>
  </si>
  <si>
    <t>-1300cc.</t>
  </si>
  <si>
    <t>-1150cc.</t>
  </si>
  <si>
    <t>Ford Lotus Cortina</t>
  </si>
  <si>
    <t>Lotus Elan 26R</t>
  </si>
  <si>
    <t>Kai Roger Eriksen</t>
  </si>
  <si>
    <t>Austin Healey Sprite</t>
  </si>
  <si>
    <t>Ford Escort RS1600</t>
  </si>
  <si>
    <t>Mads Gjerdrum</t>
  </si>
  <si>
    <t>Ford Capri RS3100</t>
  </si>
  <si>
    <t>TBE</t>
  </si>
  <si>
    <t>CT6</t>
  </si>
  <si>
    <t>CT7</t>
  </si>
  <si>
    <t>CT8</t>
  </si>
  <si>
    <t>CT9</t>
  </si>
  <si>
    <t>CT10</t>
  </si>
  <si>
    <t>Austin Cooper S 1071</t>
  </si>
  <si>
    <t>Volvo Amazon 122 Sport</t>
  </si>
  <si>
    <t>GTS08</t>
  </si>
  <si>
    <t>GTS09</t>
  </si>
  <si>
    <t>GTS10</t>
  </si>
  <si>
    <t>GTS11</t>
  </si>
  <si>
    <t>GTS12</t>
  </si>
  <si>
    <t>CT16</t>
  </si>
  <si>
    <t>CT17</t>
  </si>
  <si>
    <t>CT18</t>
  </si>
  <si>
    <t>CT19</t>
  </si>
  <si>
    <t>CT20</t>
  </si>
  <si>
    <t>1100-1500</t>
  </si>
  <si>
    <t>GTS20</t>
  </si>
  <si>
    <t>Trond T. Wikant</t>
  </si>
  <si>
    <t>Lotus Elan</t>
  </si>
  <si>
    <t>1000cupen</t>
  </si>
  <si>
    <t>Periode E</t>
  </si>
  <si>
    <t>0-1000cc.</t>
  </si>
  <si>
    <t>Periode F</t>
  </si>
  <si>
    <t>GTS21</t>
  </si>
  <si>
    <t>1:10.231</t>
  </si>
  <si>
    <t>GTS22</t>
  </si>
  <si>
    <t>TSRC15</t>
  </si>
  <si>
    <t>1:15.561</t>
  </si>
  <si>
    <t>Diva GT</t>
  </si>
  <si>
    <t>CT24</t>
  </si>
  <si>
    <t>CT30</t>
  </si>
  <si>
    <t>CT29</t>
  </si>
  <si>
    <t>Rune Rødset</t>
  </si>
  <si>
    <t>Opel Kadett GT/E</t>
  </si>
  <si>
    <t>CT23</t>
  </si>
  <si>
    <t>CT22</t>
  </si>
  <si>
    <t>CT27</t>
  </si>
  <si>
    <t>CT25</t>
  </si>
  <si>
    <t>&gt;2500cc.</t>
  </si>
  <si>
    <t>CT28</t>
  </si>
  <si>
    <t>CT26</t>
  </si>
  <si>
    <t>CT33</t>
  </si>
  <si>
    <t>Geir Hagen</t>
  </si>
  <si>
    <t>Simca Rallye 2</t>
  </si>
  <si>
    <t>1:06.790</t>
  </si>
  <si>
    <t>VW Scirocco</t>
  </si>
  <si>
    <t>GTS27</t>
  </si>
  <si>
    <t>1:16.259</t>
  </si>
  <si>
    <t>BMC Cooper S 970</t>
  </si>
  <si>
    <t>1:20.521</t>
  </si>
  <si>
    <t>Bo Johansson</t>
  </si>
  <si>
    <t>Renault Dauphine 1093</t>
  </si>
  <si>
    <t>Hans Peter Havdal</t>
  </si>
  <si>
    <t>Porsche 911 ST</t>
  </si>
  <si>
    <t>1:05.494</t>
  </si>
  <si>
    <t>Knut Chr. Hallan</t>
  </si>
  <si>
    <t>Morgan +8</t>
  </si>
  <si>
    <t>CT21</t>
  </si>
  <si>
    <t>1:06.313</t>
  </si>
  <si>
    <t>GTS19</t>
  </si>
  <si>
    <t>1:01.659</t>
  </si>
  <si>
    <t>GTS26</t>
  </si>
  <si>
    <t>CT5</t>
  </si>
  <si>
    <t>CT1</t>
  </si>
  <si>
    <t>CT2</t>
  </si>
  <si>
    <t>CT3</t>
  </si>
  <si>
    <t>CT4</t>
  </si>
  <si>
    <t>-</t>
  </si>
  <si>
    <t>Periode H2</t>
  </si>
  <si>
    <t>Periode I</t>
  </si>
  <si>
    <t>Birger Patrick Knutsen</t>
  </si>
  <si>
    <t>CT32</t>
  </si>
  <si>
    <t>CT31</t>
  </si>
  <si>
    <t>CT35</t>
  </si>
  <si>
    <t>CT34</t>
  </si>
  <si>
    <t>Periode H1</t>
  </si>
  <si>
    <t>0-1150cc.</t>
  </si>
  <si>
    <t>1966 - '71 GTS:</t>
  </si>
  <si>
    <t>1977 - '81 Touring car:</t>
  </si>
  <si>
    <t>1962 - '65 GTS:</t>
  </si>
  <si>
    <t>1962 - '65 Touring car</t>
  </si>
  <si>
    <t>- 1961 Touring car:</t>
  </si>
  <si>
    <t>1971 - '75 GTS:</t>
  </si>
  <si>
    <t>GTS23</t>
  </si>
  <si>
    <t>GTS24</t>
  </si>
  <si>
    <t>GTS25</t>
  </si>
  <si>
    <t>GTS18</t>
  </si>
  <si>
    <t>GTP3</t>
  </si>
  <si>
    <t>Anne Grethe Dahl</t>
  </si>
  <si>
    <t>1:46.373</t>
  </si>
  <si>
    <t>Austin Mini Cooper S 970</t>
  </si>
  <si>
    <t>Austin Mini Cooper S</t>
  </si>
  <si>
    <t>Per Egil Moseby</t>
  </si>
  <si>
    <t>Ford Capri RS2700</t>
  </si>
  <si>
    <t>1:44.091</t>
  </si>
  <si>
    <t>1:43.210</t>
  </si>
  <si>
    <t>1:56.953</t>
  </si>
  <si>
    <t>Tom Skaiaa</t>
  </si>
  <si>
    <t>MGC GT</t>
  </si>
  <si>
    <t>2:10.656</t>
  </si>
  <si>
    <t>Arnfinn Hansen</t>
  </si>
  <si>
    <t>Opel Kadett</t>
  </si>
  <si>
    <t>2:00.150</t>
  </si>
  <si>
    <t>1:41.317</t>
  </si>
  <si>
    <t>GTP</t>
  </si>
  <si>
    <t>Tommy Jagerwall, SWE</t>
  </si>
  <si>
    <t>Tomas Gustavsson, SWE</t>
  </si>
  <si>
    <t>Bengt Eliasson, SWE</t>
  </si>
  <si>
    <t>Anders Dahlgren, SWE</t>
  </si>
  <si>
    <t>CT36</t>
  </si>
  <si>
    <t>CT37</t>
  </si>
  <si>
    <t>CT38</t>
  </si>
  <si>
    <t>CT39</t>
  </si>
  <si>
    <t>CT40</t>
  </si>
  <si>
    <t>1:12.373</t>
  </si>
  <si>
    <t>1:11.514</t>
  </si>
  <si>
    <t>Tore Johannessen</t>
  </si>
  <si>
    <t>Porsche 911</t>
  </si>
  <si>
    <t>1:09.698</t>
  </si>
  <si>
    <t>Sunbeam Imp</t>
  </si>
  <si>
    <t>Jon Asakskogen</t>
  </si>
  <si>
    <t>Snitthastigheter:</t>
  </si>
  <si>
    <t>1:10 =</t>
  </si>
  <si>
    <t>1:08 =</t>
  </si>
  <si>
    <t>1:06 =</t>
  </si>
  <si>
    <t>km/h</t>
  </si>
  <si>
    <t>1:04 =</t>
  </si>
  <si>
    <t>1:00 =</t>
  </si>
  <si>
    <t>1:02 =</t>
  </si>
  <si>
    <t>1:12 =</t>
  </si>
  <si>
    <t>1:16 =</t>
  </si>
  <si>
    <t>1:14 =</t>
  </si>
  <si>
    <t>1:07 =</t>
  </si>
  <si>
    <t>1:01 =</t>
  </si>
  <si>
    <t>0:59 =</t>
  </si>
  <si>
    <t>Rundetid:</t>
  </si>
  <si>
    <t>2:10 =</t>
  </si>
  <si>
    <t>2:00 =</t>
  </si>
  <si>
    <t>1:55 =</t>
  </si>
  <si>
    <t>1:50 =</t>
  </si>
  <si>
    <t>1:46 =</t>
  </si>
  <si>
    <t>1:44 =</t>
  </si>
  <si>
    <t>1:42 =</t>
  </si>
  <si>
    <t>1:40 =</t>
  </si>
  <si>
    <t>1:38 =</t>
  </si>
  <si>
    <t xml:space="preserve">Historisk Racing Norge - BANEREKORDER - Rudskogen Motorsenter, Rakkestad.  Lengde 3217 m  </t>
  </si>
  <si>
    <t>1976 Touring car:</t>
  </si>
  <si>
    <t>1972 - '75 Touring car:</t>
  </si>
  <si>
    <t>Periode G1 - G2</t>
  </si>
  <si>
    <t>1:57.508</t>
  </si>
  <si>
    <t>Per Olav Kilen</t>
  </si>
  <si>
    <t>Volvo Amazon 122 S</t>
  </si>
  <si>
    <t>Mathias Havdal</t>
  </si>
  <si>
    <t>Frode Alhaug</t>
  </si>
  <si>
    <t>Chevrolet Corvette</t>
  </si>
  <si>
    <t>Ford Escort 1300 GT</t>
  </si>
  <si>
    <t>Porsche Speedster</t>
  </si>
  <si>
    <t>1:40.334</t>
  </si>
  <si>
    <t>1:49.756</t>
  </si>
  <si>
    <t>1:55.518</t>
  </si>
  <si>
    <t>1:31.881</t>
  </si>
  <si>
    <t>GTS03</t>
  </si>
  <si>
    <t>- 1961 GTS:</t>
  </si>
  <si>
    <t>1:05.152</t>
  </si>
  <si>
    <t>Tor Magne Tjemsland</t>
  </si>
  <si>
    <t>1:14.199</t>
  </si>
  <si>
    <t>1:07.508</t>
  </si>
  <si>
    <t>1:04.417</t>
  </si>
  <si>
    <t>GTS05</t>
  </si>
  <si>
    <t>1966 - '71 Touring car:</t>
  </si>
  <si>
    <t>1962 - '65 Touring car:</t>
  </si>
  <si>
    <t>GTS04</t>
  </si>
  <si>
    <t>GTS06</t>
  </si>
  <si>
    <t>GTS07</t>
  </si>
  <si>
    <t xml:space="preserve">Historisk Racing Norge - BANEREKORDER - Vålerbanen, Braskreidfoss.  Lengde 2262 m  </t>
  </si>
  <si>
    <t>1982 - '85 Touring car:</t>
  </si>
  <si>
    <t>1:40.147</t>
  </si>
  <si>
    <t>Erik Hansen</t>
  </si>
  <si>
    <t>Porsche 911 RSR</t>
  </si>
  <si>
    <t>Periode J1 - Gr. A</t>
  </si>
  <si>
    <t>1:50.010</t>
  </si>
  <si>
    <t>Aiman Timraz</t>
  </si>
  <si>
    <t>1:45.135</t>
  </si>
  <si>
    <t>Dan Johansson</t>
  </si>
  <si>
    <t>BMW 323i</t>
  </si>
  <si>
    <t>1:07.471</t>
  </si>
  <si>
    <t>Austin Cooper S 1275</t>
  </si>
  <si>
    <t xml:space="preserve">Kun tider satt med </t>
  </si>
  <si>
    <t>Dunlop Racing gjelder!</t>
  </si>
  <si>
    <t>1:10.075</t>
  </si>
  <si>
    <t>1977 - '81 GTS:</t>
  </si>
  <si>
    <t>GTS33</t>
  </si>
  <si>
    <t>GTS34</t>
  </si>
  <si>
    <t>GTS35</t>
  </si>
  <si>
    <t>GTS36</t>
  </si>
  <si>
    <t>GTS37</t>
  </si>
  <si>
    <t>Robert Skaugerud</t>
  </si>
  <si>
    <t>Opel Ascona 400</t>
  </si>
  <si>
    <t>Arne Teig</t>
  </si>
  <si>
    <t>1:52.467</t>
  </si>
  <si>
    <t>Jan Akre</t>
  </si>
  <si>
    <t>NSU 1000 TT</t>
  </si>
  <si>
    <t>1:44.472</t>
  </si>
  <si>
    <t>Ford Escort RS</t>
  </si>
  <si>
    <t>Avon dekk ==&gt;</t>
  </si>
  <si>
    <t>1:07.803*</t>
  </si>
  <si>
    <t>1:02.985</t>
  </si>
  <si>
    <t>1:37.154</t>
  </si>
  <si>
    <t>1:40.009</t>
  </si>
  <si>
    <t>1.05.450</t>
  </si>
  <si>
    <t>1:02.079</t>
  </si>
  <si>
    <t>1:04.594</t>
  </si>
  <si>
    <t>1:00.914</t>
  </si>
  <si>
    <t>Ajour pr. 20.05.2018 / ES</t>
  </si>
  <si>
    <t>1:37.449</t>
  </si>
  <si>
    <t>1:41.833</t>
  </si>
  <si>
    <t>1:45.182</t>
  </si>
  <si>
    <t>1:32.633</t>
  </si>
  <si>
    <t>1:32.756</t>
  </si>
  <si>
    <t>1:46.549</t>
  </si>
  <si>
    <t>Gudmund Gulbrandsen</t>
  </si>
  <si>
    <t>Ford Falcon Sprint</t>
  </si>
  <si>
    <t>1:47.148</t>
  </si>
  <si>
    <t>1.32.479</t>
  </si>
  <si>
    <t>Ajour pr. 07.07.2020 / RR</t>
  </si>
  <si>
    <t>1986 - '91 Touring car:</t>
  </si>
  <si>
    <t>TC</t>
  </si>
  <si>
    <t>1.34.662</t>
  </si>
  <si>
    <t>27/06/2020</t>
  </si>
  <si>
    <t>BMW M3</t>
  </si>
  <si>
    <t>Ford Escort RS1800</t>
  </si>
  <si>
    <t>1:37 = 119</t>
  </si>
  <si>
    <t>1:36 = 121</t>
  </si>
  <si>
    <t>1:34 = 123</t>
  </si>
  <si>
    <t>1:31 = 127</t>
  </si>
  <si>
    <t>1.07.898</t>
  </si>
  <si>
    <t>1.36:948</t>
  </si>
  <si>
    <t>Evald Holstad</t>
  </si>
  <si>
    <t>1.05.001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</si>
</sst>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[h]:mm:ss;@"/>
    <numFmt numFmtId="166" formatCode="0.000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0" borderId="0" xfId="0" applyNumberFormat="1"/>
    <xf numFmtId="49" fontId="3" fillId="0" borderId="0" xfId="0" applyNumberFormat="1" applyFont="1"/>
    <xf numFmtId="165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14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49" fontId="4" fillId="0" borderId="0" xfId="0" applyNumberFormat="1" applyFont="1"/>
    <xf numFmtId="2" fontId="0" fillId="0" borderId="0" xfId="0" applyNumberFormat="1"/>
    <xf numFmtId="1" fontId="0" fillId="2" borderId="1" xfId="0" applyNumberForma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right"/>
    </xf>
    <xf numFmtId="1" fontId="0" fillId="3" borderId="1" xfId="0" applyNumberFormat="1" applyFill="1" applyBorder="1" applyAlignment="1">
      <alignment horizontal="left"/>
    </xf>
    <xf numFmtId="49" fontId="3" fillId="3" borderId="1" xfId="0" applyNumberFormat="1" applyFont="1" applyFill="1" applyBorder="1"/>
    <xf numFmtId="164" fontId="3" fillId="3" borderId="1" xfId="0" applyNumberFormat="1" applyFont="1" applyFill="1" applyBorder="1" applyAlignment="1">
      <alignment horizontal="center"/>
    </xf>
    <xf numFmtId="1" fontId="0" fillId="4" borderId="1" xfId="0" applyNumberFormat="1" applyFill="1" applyBorder="1" applyAlignment="1">
      <alignment horizontal="left"/>
    </xf>
    <xf numFmtId="49" fontId="3" fillId="4" borderId="1" xfId="0" applyNumberFormat="1" applyFont="1" applyFill="1" applyBorder="1"/>
    <xf numFmtId="165" fontId="3" fillId="4" borderId="1" xfId="0" applyNumberFormat="1" applyFont="1" applyFill="1" applyBorder="1" applyAlignment="1">
      <alignment horizontal="left"/>
    </xf>
    <xf numFmtId="165" fontId="3" fillId="4" borderId="1" xfId="0" applyNumberFormat="1" applyFont="1" applyFill="1" applyBorder="1" applyAlignment="1">
      <alignment horizontal="right"/>
    </xf>
    <xf numFmtId="49" fontId="4" fillId="3" borderId="1" xfId="0" applyNumberFormat="1" applyFont="1" applyFill="1" applyBorder="1"/>
    <xf numFmtId="49" fontId="1" fillId="0" borderId="0" xfId="0" applyNumberFormat="1" applyFont="1"/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right"/>
    </xf>
    <xf numFmtId="49" fontId="6" fillId="0" borderId="0" xfId="0" applyNumberFormat="1" applyFont="1"/>
    <xf numFmtId="0" fontId="1" fillId="0" borderId="0" xfId="0" applyFont="1" applyAlignment="1">
      <alignment horizontal="center"/>
    </xf>
    <xf numFmtId="49" fontId="1" fillId="3" borderId="1" xfId="0" applyNumberFormat="1" applyFont="1" applyFill="1" applyBorder="1"/>
    <xf numFmtId="49" fontId="1" fillId="2" borderId="1" xfId="0" applyNumberFormat="1" applyFont="1" applyFill="1" applyBorder="1"/>
    <xf numFmtId="165" fontId="1" fillId="2" borderId="1" xfId="0" applyNumberFormat="1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right"/>
    </xf>
    <xf numFmtId="165" fontId="1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/>
    <xf numFmtId="0" fontId="1" fillId="0" borderId="0" xfId="0" applyNumberFormat="1" applyFont="1" applyAlignment="1">
      <alignment horizontal="center"/>
    </xf>
    <xf numFmtId="49" fontId="1" fillId="4" borderId="1" xfId="0" applyNumberFormat="1" applyFont="1" applyFill="1" applyBorder="1" applyAlignment="1">
      <alignment horizontal="right"/>
    </xf>
    <xf numFmtId="166" fontId="0" fillId="0" borderId="0" xfId="0" applyNumberFormat="1" applyAlignment="1">
      <alignment horizontal="center"/>
    </xf>
    <xf numFmtId="166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94"/>
  <sheetViews>
    <sheetView view="pageLayout" zoomScaleNormal="100" workbookViewId="0"/>
  </sheetViews>
  <sheetFormatPr baseColWidth="10" defaultColWidth="9.21875" defaultRowHeight="13.2" x14ac:dyDescent="0.25"/>
  <cols>
    <col min="1" max="1" width="22" style="1" customWidth="1"/>
    <col min="2" max="2" width="12" style="1" customWidth="1"/>
    <col min="3" max="3" width="12.21875" style="1" customWidth="1"/>
    <col min="4" max="4" width="12.21875" style="3" customWidth="1"/>
    <col min="5" max="5" width="14.88671875" style="5" customWidth="1"/>
    <col min="6" max="6" width="23.21875" style="1" customWidth="1"/>
    <col min="7" max="7" width="13" style="1" customWidth="1"/>
    <col min="8" max="8" width="18" style="1" customWidth="1"/>
    <col min="9" max="9" width="22.44140625" style="1" customWidth="1"/>
    <col min="10" max="256" width="9.21875" style="1"/>
    <col min="257" max="257" width="22" style="1" customWidth="1"/>
    <col min="258" max="258" width="12" style="1" customWidth="1"/>
    <col min="259" max="260" width="12.21875" style="1" customWidth="1"/>
    <col min="261" max="261" width="11.21875" style="1" customWidth="1"/>
    <col min="262" max="262" width="23.21875" style="1" customWidth="1"/>
    <col min="263" max="263" width="13" style="1" customWidth="1"/>
    <col min="264" max="264" width="18" style="1" customWidth="1"/>
    <col min="265" max="265" width="22.44140625" style="1" customWidth="1"/>
    <col min="266" max="512" width="9.21875" style="1"/>
    <col min="513" max="513" width="22" style="1" customWidth="1"/>
    <col min="514" max="514" width="12" style="1" customWidth="1"/>
    <col min="515" max="516" width="12.21875" style="1" customWidth="1"/>
    <col min="517" max="517" width="11.21875" style="1" customWidth="1"/>
    <col min="518" max="518" width="23.21875" style="1" customWidth="1"/>
    <col min="519" max="519" width="13" style="1" customWidth="1"/>
    <col min="520" max="520" width="18" style="1" customWidth="1"/>
    <col min="521" max="521" width="22.44140625" style="1" customWidth="1"/>
    <col min="522" max="768" width="9.21875" style="1"/>
    <col min="769" max="769" width="22" style="1" customWidth="1"/>
    <col min="770" max="770" width="12" style="1" customWidth="1"/>
    <col min="771" max="772" width="12.21875" style="1" customWidth="1"/>
    <col min="773" max="773" width="11.21875" style="1" customWidth="1"/>
    <col min="774" max="774" width="23.21875" style="1" customWidth="1"/>
    <col min="775" max="775" width="13" style="1" customWidth="1"/>
    <col min="776" max="776" width="18" style="1" customWidth="1"/>
    <col min="777" max="777" width="22.44140625" style="1" customWidth="1"/>
    <col min="778" max="1024" width="9.21875" style="1"/>
    <col min="1025" max="1025" width="22" style="1" customWidth="1"/>
    <col min="1026" max="1026" width="12" style="1" customWidth="1"/>
    <col min="1027" max="1028" width="12.21875" style="1" customWidth="1"/>
    <col min="1029" max="1029" width="11.21875" style="1" customWidth="1"/>
    <col min="1030" max="1030" width="23.21875" style="1" customWidth="1"/>
    <col min="1031" max="1031" width="13" style="1" customWidth="1"/>
    <col min="1032" max="1032" width="18" style="1" customWidth="1"/>
    <col min="1033" max="1033" width="22.44140625" style="1" customWidth="1"/>
    <col min="1034" max="1280" width="9.21875" style="1"/>
    <col min="1281" max="1281" width="22" style="1" customWidth="1"/>
    <col min="1282" max="1282" width="12" style="1" customWidth="1"/>
    <col min="1283" max="1284" width="12.21875" style="1" customWidth="1"/>
    <col min="1285" max="1285" width="11.21875" style="1" customWidth="1"/>
    <col min="1286" max="1286" width="23.21875" style="1" customWidth="1"/>
    <col min="1287" max="1287" width="13" style="1" customWidth="1"/>
    <col min="1288" max="1288" width="18" style="1" customWidth="1"/>
    <col min="1289" max="1289" width="22.44140625" style="1" customWidth="1"/>
    <col min="1290" max="1536" width="9.21875" style="1"/>
    <col min="1537" max="1537" width="22" style="1" customWidth="1"/>
    <col min="1538" max="1538" width="12" style="1" customWidth="1"/>
    <col min="1539" max="1540" width="12.21875" style="1" customWidth="1"/>
    <col min="1541" max="1541" width="11.21875" style="1" customWidth="1"/>
    <col min="1542" max="1542" width="23.21875" style="1" customWidth="1"/>
    <col min="1543" max="1543" width="13" style="1" customWidth="1"/>
    <col min="1544" max="1544" width="18" style="1" customWidth="1"/>
    <col min="1545" max="1545" width="22.44140625" style="1" customWidth="1"/>
    <col min="1546" max="1792" width="9.21875" style="1"/>
    <col min="1793" max="1793" width="22" style="1" customWidth="1"/>
    <col min="1794" max="1794" width="12" style="1" customWidth="1"/>
    <col min="1795" max="1796" width="12.21875" style="1" customWidth="1"/>
    <col min="1797" max="1797" width="11.21875" style="1" customWidth="1"/>
    <col min="1798" max="1798" width="23.21875" style="1" customWidth="1"/>
    <col min="1799" max="1799" width="13" style="1" customWidth="1"/>
    <col min="1800" max="1800" width="18" style="1" customWidth="1"/>
    <col min="1801" max="1801" width="22.44140625" style="1" customWidth="1"/>
    <col min="1802" max="2048" width="9.21875" style="1"/>
    <col min="2049" max="2049" width="22" style="1" customWidth="1"/>
    <col min="2050" max="2050" width="12" style="1" customWidth="1"/>
    <col min="2051" max="2052" width="12.21875" style="1" customWidth="1"/>
    <col min="2053" max="2053" width="11.21875" style="1" customWidth="1"/>
    <col min="2054" max="2054" width="23.21875" style="1" customWidth="1"/>
    <col min="2055" max="2055" width="13" style="1" customWidth="1"/>
    <col min="2056" max="2056" width="18" style="1" customWidth="1"/>
    <col min="2057" max="2057" width="22.44140625" style="1" customWidth="1"/>
    <col min="2058" max="2304" width="9.21875" style="1"/>
    <col min="2305" max="2305" width="22" style="1" customWidth="1"/>
    <col min="2306" max="2306" width="12" style="1" customWidth="1"/>
    <col min="2307" max="2308" width="12.21875" style="1" customWidth="1"/>
    <col min="2309" max="2309" width="11.21875" style="1" customWidth="1"/>
    <col min="2310" max="2310" width="23.21875" style="1" customWidth="1"/>
    <col min="2311" max="2311" width="13" style="1" customWidth="1"/>
    <col min="2312" max="2312" width="18" style="1" customWidth="1"/>
    <col min="2313" max="2313" width="22.44140625" style="1" customWidth="1"/>
    <col min="2314" max="2560" width="9.21875" style="1"/>
    <col min="2561" max="2561" width="22" style="1" customWidth="1"/>
    <col min="2562" max="2562" width="12" style="1" customWidth="1"/>
    <col min="2563" max="2564" width="12.21875" style="1" customWidth="1"/>
    <col min="2565" max="2565" width="11.21875" style="1" customWidth="1"/>
    <col min="2566" max="2566" width="23.21875" style="1" customWidth="1"/>
    <col min="2567" max="2567" width="13" style="1" customWidth="1"/>
    <col min="2568" max="2568" width="18" style="1" customWidth="1"/>
    <col min="2569" max="2569" width="22.44140625" style="1" customWidth="1"/>
    <col min="2570" max="2816" width="9.21875" style="1"/>
    <col min="2817" max="2817" width="22" style="1" customWidth="1"/>
    <col min="2818" max="2818" width="12" style="1" customWidth="1"/>
    <col min="2819" max="2820" width="12.21875" style="1" customWidth="1"/>
    <col min="2821" max="2821" width="11.21875" style="1" customWidth="1"/>
    <col min="2822" max="2822" width="23.21875" style="1" customWidth="1"/>
    <col min="2823" max="2823" width="13" style="1" customWidth="1"/>
    <col min="2824" max="2824" width="18" style="1" customWidth="1"/>
    <col min="2825" max="2825" width="22.44140625" style="1" customWidth="1"/>
    <col min="2826" max="3072" width="9.21875" style="1"/>
    <col min="3073" max="3073" width="22" style="1" customWidth="1"/>
    <col min="3074" max="3074" width="12" style="1" customWidth="1"/>
    <col min="3075" max="3076" width="12.21875" style="1" customWidth="1"/>
    <col min="3077" max="3077" width="11.21875" style="1" customWidth="1"/>
    <col min="3078" max="3078" width="23.21875" style="1" customWidth="1"/>
    <col min="3079" max="3079" width="13" style="1" customWidth="1"/>
    <col min="3080" max="3080" width="18" style="1" customWidth="1"/>
    <col min="3081" max="3081" width="22.44140625" style="1" customWidth="1"/>
    <col min="3082" max="3328" width="9.21875" style="1"/>
    <col min="3329" max="3329" width="22" style="1" customWidth="1"/>
    <col min="3330" max="3330" width="12" style="1" customWidth="1"/>
    <col min="3331" max="3332" width="12.21875" style="1" customWidth="1"/>
    <col min="3333" max="3333" width="11.21875" style="1" customWidth="1"/>
    <col min="3334" max="3334" width="23.21875" style="1" customWidth="1"/>
    <col min="3335" max="3335" width="13" style="1" customWidth="1"/>
    <col min="3336" max="3336" width="18" style="1" customWidth="1"/>
    <col min="3337" max="3337" width="22.44140625" style="1" customWidth="1"/>
    <col min="3338" max="3584" width="9.21875" style="1"/>
    <col min="3585" max="3585" width="22" style="1" customWidth="1"/>
    <col min="3586" max="3586" width="12" style="1" customWidth="1"/>
    <col min="3587" max="3588" width="12.21875" style="1" customWidth="1"/>
    <col min="3589" max="3589" width="11.21875" style="1" customWidth="1"/>
    <col min="3590" max="3590" width="23.21875" style="1" customWidth="1"/>
    <col min="3591" max="3591" width="13" style="1" customWidth="1"/>
    <col min="3592" max="3592" width="18" style="1" customWidth="1"/>
    <col min="3593" max="3593" width="22.44140625" style="1" customWidth="1"/>
    <col min="3594" max="3840" width="9.21875" style="1"/>
    <col min="3841" max="3841" width="22" style="1" customWidth="1"/>
    <col min="3842" max="3842" width="12" style="1" customWidth="1"/>
    <col min="3843" max="3844" width="12.21875" style="1" customWidth="1"/>
    <col min="3845" max="3845" width="11.21875" style="1" customWidth="1"/>
    <col min="3846" max="3846" width="23.21875" style="1" customWidth="1"/>
    <col min="3847" max="3847" width="13" style="1" customWidth="1"/>
    <col min="3848" max="3848" width="18" style="1" customWidth="1"/>
    <col min="3849" max="3849" width="22.44140625" style="1" customWidth="1"/>
    <col min="3850" max="4096" width="9.21875" style="1"/>
    <col min="4097" max="4097" width="22" style="1" customWidth="1"/>
    <col min="4098" max="4098" width="12" style="1" customWidth="1"/>
    <col min="4099" max="4100" width="12.21875" style="1" customWidth="1"/>
    <col min="4101" max="4101" width="11.21875" style="1" customWidth="1"/>
    <col min="4102" max="4102" width="23.21875" style="1" customWidth="1"/>
    <col min="4103" max="4103" width="13" style="1" customWidth="1"/>
    <col min="4104" max="4104" width="18" style="1" customWidth="1"/>
    <col min="4105" max="4105" width="22.44140625" style="1" customWidth="1"/>
    <col min="4106" max="4352" width="9.21875" style="1"/>
    <col min="4353" max="4353" width="22" style="1" customWidth="1"/>
    <col min="4354" max="4354" width="12" style="1" customWidth="1"/>
    <col min="4355" max="4356" width="12.21875" style="1" customWidth="1"/>
    <col min="4357" max="4357" width="11.21875" style="1" customWidth="1"/>
    <col min="4358" max="4358" width="23.21875" style="1" customWidth="1"/>
    <col min="4359" max="4359" width="13" style="1" customWidth="1"/>
    <col min="4360" max="4360" width="18" style="1" customWidth="1"/>
    <col min="4361" max="4361" width="22.44140625" style="1" customWidth="1"/>
    <col min="4362" max="4608" width="9.21875" style="1"/>
    <col min="4609" max="4609" width="22" style="1" customWidth="1"/>
    <col min="4610" max="4610" width="12" style="1" customWidth="1"/>
    <col min="4611" max="4612" width="12.21875" style="1" customWidth="1"/>
    <col min="4613" max="4613" width="11.21875" style="1" customWidth="1"/>
    <col min="4614" max="4614" width="23.21875" style="1" customWidth="1"/>
    <col min="4615" max="4615" width="13" style="1" customWidth="1"/>
    <col min="4616" max="4616" width="18" style="1" customWidth="1"/>
    <col min="4617" max="4617" width="22.44140625" style="1" customWidth="1"/>
    <col min="4618" max="4864" width="9.21875" style="1"/>
    <col min="4865" max="4865" width="22" style="1" customWidth="1"/>
    <col min="4866" max="4866" width="12" style="1" customWidth="1"/>
    <col min="4867" max="4868" width="12.21875" style="1" customWidth="1"/>
    <col min="4869" max="4869" width="11.21875" style="1" customWidth="1"/>
    <col min="4870" max="4870" width="23.21875" style="1" customWidth="1"/>
    <col min="4871" max="4871" width="13" style="1" customWidth="1"/>
    <col min="4872" max="4872" width="18" style="1" customWidth="1"/>
    <col min="4873" max="4873" width="22.44140625" style="1" customWidth="1"/>
    <col min="4874" max="5120" width="9.21875" style="1"/>
    <col min="5121" max="5121" width="22" style="1" customWidth="1"/>
    <col min="5122" max="5122" width="12" style="1" customWidth="1"/>
    <col min="5123" max="5124" width="12.21875" style="1" customWidth="1"/>
    <col min="5125" max="5125" width="11.21875" style="1" customWidth="1"/>
    <col min="5126" max="5126" width="23.21875" style="1" customWidth="1"/>
    <col min="5127" max="5127" width="13" style="1" customWidth="1"/>
    <col min="5128" max="5128" width="18" style="1" customWidth="1"/>
    <col min="5129" max="5129" width="22.44140625" style="1" customWidth="1"/>
    <col min="5130" max="5376" width="9.21875" style="1"/>
    <col min="5377" max="5377" width="22" style="1" customWidth="1"/>
    <col min="5378" max="5378" width="12" style="1" customWidth="1"/>
    <col min="5379" max="5380" width="12.21875" style="1" customWidth="1"/>
    <col min="5381" max="5381" width="11.21875" style="1" customWidth="1"/>
    <col min="5382" max="5382" width="23.21875" style="1" customWidth="1"/>
    <col min="5383" max="5383" width="13" style="1" customWidth="1"/>
    <col min="5384" max="5384" width="18" style="1" customWidth="1"/>
    <col min="5385" max="5385" width="22.44140625" style="1" customWidth="1"/>
    <col min="5386" max="5632" width="9.21875" style="1"/>
    <col min="5633" max="5633" width="22" style="1" customWidth="1"/>
    <col min="5634" max="5634" width="12" style="1" customWidth="1"/>
    <col min="5635" max="5636" width="12.21875" style="1" customWidth="1"/>
    <col min="5637" max="5637" width="11.21875" style="1" customWidth="1"/>
    <col min="5638" max="5638" width="23.21875" style="1" customWidth="1"/>
    <col min="5639" max="5639" width="13" style="1" customWidth="1"/>
    <col min="5640" max="5640" width="18" style="1" customWidth="1"/>
    <col min="5641" max="5641" width="22.44140625" style="1" customWidth="1"/>
    <col min="5642" max="5888" width="9.21875" style="1"/>
    <col min="5889" max="5889" width="22" style="1" customWidth="1"/>
    <col min="5890" max="5890" width="12" style="1" customWidth="1"/>
    <col min="5891" max="5892" width="12.21875" style="1" customWidth="1"/>
    <col min="5893" max="5893" width="11.21875" style="1" customWidth="1"/>
    <col min="5894" max="5894" width="23.21875" style="1" customWidth="1"/>
    <col min="5895" max="5895" width="13" style="1" customWidth="1"/>
    <col min="5896" max="5896" width="18" style="1" customWidth="1"/>
    <col min="5897" max="5897" width="22.44140625" style="1" customWidth="1"/>
    <col min="5898" max="6144" width="9.21875" style="1"/>
    <col min="6145" max="6145" width="22" style="1" customWidth="1"/>
    <col min="6146" max="6146" width="12" style="1" customWidth="1"/>
    <col min="6147" max="6148" width="12.21875" style="1" customWidth="1"/>
    <col min="6149" max="6149" width="11.21875" style="1" customWidth="1"/>
    <col min="6150" max="6150" width="23.21875" style="1" customWidth="1"/>
    <col min="6151" max="6151" width="13" style="1" customWidth="1"/>
    <col min="6152" max="6152" width="18" style="1" customWidth="1"/>
    <col min="6153" max="6153" width="22.44140625" style="1" customWidth="1"/>
    <col min="6154" max="6400" width="9.21875" style="1"/>
    <col min="6401" max="6401" width="22" style="1" customWidth="1"/>
    <col min="6402" max="6402" width="12" style="1" customWidth="1"/>
    <col min="6403" max="6404" width="12.21875" style="1" customWidth="1"/>
    <col min="6405" max="6405" width="11.21875" style="1" customWidth="1"/>
    <col min="6406" max="6406" width="23.21875" style="1" customWidth="1"/>
    <col min="6407" max="6407" width="13" style="1" customWidth="1"/>
    <col min="6408" max="6408" width="18" style="1" customWidth="1"/>
    <col min="6409" max="6409" width="22.44140625" style="1" customWidth="1"/>
    <col min="6410" max="6656" width="9.21875" style="1"/>
    <col min="6657" max="6657" width="22" style="1" customWidth="1"/>
    <col min="6658" max="6658" width="12" style="1" customWidth="1"/>
    <col min="6659" max="6660" width="12.21875" style="1" customWidth="1"/>
    <col min="6661" max="6661" width="11.21875" style="1" customWidth="1"/>
    <col min="6662" max="6662" width="23.21875" style="1" customWidth="1"/>
    <col min="6663" max="6663" width="13" style="1" customWidth="1"/>
    <col min="6664" max="6664" width="18" style="1" customWidth="1"/>
    <col min="6665" max="6665" width="22.44140625" style="1" customWidth="1"/>
    <col min="6666" max="6912" width="9.21875" style="1"/>
    <col min="6913" max="6913" width="22" style="1" customWidth="1"/>
    <col min="6914" max="6914" width="12" style="1" customWidth="1"/>
    <col min="6915" max="6916" width="12.21875" style="1" customWidth="1"/>
    <col min="6917" max="6917" width="11.21875" style="1" customWidth="1"/>
    <col min="6918" max="6918" width="23.21875" style="1" customWidth="1"/>
    <col min="6919" max="6919" width="13" style="1" customWidth="1"/>
    <col min="6920" max="6920" width="18" style="1" customWidth="1"/>
    <col min="6921" max="6921" width="22.44140625" style="1" customWidth="1"/>
    <col min="6922" max="7168" width="9.21875" style="1"/>
    <col min="7169" max="7169" width="22" style="1" customWidth="1"/>
    <col min="7170" max="7170" width="12" style="1" customWidth="1"/>
    <col min="7171" max="7172" width="12.21875" style="1" customWidth="1"/>
    <col min="7173" max="7173" width="11.21875" style="1" customWidth="1"/>
    <col min="7174" max="7174" width="23.21875" style="1" customWidth="1"/>
    <col min="7175" max="7175" width="13" style="1" customWidth="1"/>
    <col min="7176" max="7176" width="18" style="1" customWidth="1"/>
    <col min="7177" max="7177" width="22.44140625" style="1" customWidth="1"/>
    <col min="7178" max="7424" width="9.21875" style="1"/>
    <col min="7425" max="7425" width="22" style="1" customWidth="1"/>
    <col min="7426" max="7426" width="12" style="1" customWidth="1"/>
    <col min="7427" max="7428" width="12.21875" style="1" customWidth="1"/>
    <col min="7429" max="7429" width="11.21875" style="1" customWidth="1"/>
    <col min="7430" max="7430" width="23.21875" style="1" customWidth="1"/>
    <col min="7431" max="7431" width="13" style="1" customWidth="1"/>
    <col min="7432" max="7432" width="18" style="1" customWidth="1"/>
    <col min="7433" max="7433" width="22.44140625" style="1" customWidth="1"/>
    <col min="7434" max="7680" width="9.21875" style="1"/>
    <col min="7681" max="7681" width="22" style="1" customWidth="1"/>
    <col min="7682" max="7682" width="12" style="1" customWidth="1"/>
    <col min="7683" max="7684" width="12.21875" style="1" customWidth="1"/>
    <col min="7685" max="7685" width="11.21875" style="1" customWidth="1"/>
    <col min="7686" max="7686" width="23.21875" style="1" customWidth="1"/>
    <col min="7687" max="7687" width="13" style="1" customWidth="1"/>
    <col min="7688" max="7688" width="18" style="1" customWidth="1"/>
    <col min="7689" max="7689" width="22.44140625" style="1" customWidth="1"/>
    <col min="7690" max="7936" width="9.21875" style="1"/>
    <col min="7937" max="7937" width="22" style="1" customWidth="1"/>
    <col min="7938" max="7938" width="12" style="1" customWidth="1"/>
    <col min="7939" max="7940" width="12.21875" style="1" customWidth="1"/>
    <col min="7941" max="7941" width="11.21875" style="1" customWidth="1"/>
    <col min="7942" max="7942" width="23.21875" style="1" customWidth="1"/>
    <col min="7943" max="7943" width="13" style="1" customWidth="1"/>
    <col min="7944" max="7944" width="18" style="1" customWidth="1"/>
    <col min="7945" max="7945" width="22.44140625" style="1" customWidth="1"/>
    <col min="7946" max="8192" width="9.21875" style="1"/>
    <col min="8193" max="8193" width="22" style="1" customWidth="1"/>
    <col min="8194" max="8194" width="12" style="1" customWidth="1"/>
    <col min="8195" max="8196" width="12.21875" style="1" customWidth="1"/>
    <col min="8197" max="8197" width="11.21875" style="1" customWidth="1"/>
    <col min="8198" max="8198" width="23.21875" style="1" customWidth="1"/>
    <col min="8199" max="8199" width="13" style="1" customWidth="1"/>
    <col min="8200" max="8200" width="18" style="1" customWidth="1"/>
    <col min="8201" max="8201" width="22.44140625" style="1" customWidth="1"/>
    <col min="8202" max="8448" width="9.21875" style="1"/>
    <col min="8449" max="8449" width="22" style="1" customWidth="1"/>
    <col min="8450" max="8450" width="12" style="1" customWidth="1"/>
    <col min="8451" max="8452" width="12.21875" style="1" customWidth="1"/>
    <col min="8453" max="8453" width="11.21875" style="1" customWidth="1"/>
    <col min="8454" max="8454" width="23.21875" style="1" customWidth="1"/>
    <col min="8455" max="8455" width="13" style="1" customWidth="1"/>
    <col min="8456" max="8456" width="18" style="1" customWidth="1"/>
    <col min="8457" max="8457" width="22.44140625" style="1" customWidth="1"/>
    <col min="8458" max="8704" width="9.21875" style="1"/>
    <col min="8705" max="8705" width="22" style="1" customWidth="1"/>
    <col min="8706" max="8706" width="12" style="1" customWidth="1"/>
    <col min="8707" max="8708" width="12.21875" style="1" customWidth="1"/>
    <col min="8709" max="8709" width="11.21875" style="1" customWidth="1"/>
    <col min="8710" max="8710" width="23.21875" style="1" customWidth="1"/>
    <col min="8711" max="8711" width="13" style="1" customWidth="1"/>
    <col min="8712" max="8712" width="18" style="1" customWidth="1"/>
    <col min="8713" max="8713" width="22.44140625" style="1" customWidth="1"/>
    <col min="8714" max="8960" width="9.21875" style="1"/>
    <col min="8961" max="8961" width="22" style="1" customWidth="1"/>
    <col min="8962" max="8962" width="12" style="1" customWidth="1"/>
    <col min="8963" max="8964" width="12.21875" style="1" customWidth="1"/>
    <col min="8965" max="8965" width="11.21875" style="1" customWidth="1"/>
    <col min="8966" max="8966" width="23.21875" style="1" customWidth="1"/>
    <col min="8967" max="8967" width="13" style="1" customWidth="1"/>
    <col min="8968" max="8968" width="18" style="1" customWidth="1"/>
    <col min="8969" max="8969" width="22.44140625" style="1" customWidth="1"/>
    <col min="8970" max="9216" width="9.21875" style="1"/>
    <col min="9217" max="9217" width="22" style="1" customWidth="1"/>
    <col min="9218" max="9218" width="12" style="1" customWidth="1"/>
    <col min="9219" max="9220" width="12.21875" style="1" customWidth="1"/>
    <col min="9221" max="9221" width="11.21875" style="1" customWidth="1"/>
    <col min="9222" max="9222" width="23.21875" style="1" customWidth="1"/>
    <col min="9223" max="9223" width="13" style="1" customWidth="1"/>
    <col min="9224" max="9224" width="18" style="1" customWidth="1"/>
    <col min="9225" max="9225" width="22.44140625" style="1" customWidth="1"/>
    <col min="9226" max="9472" width="9.21875" style="1"/>
    <col min="9473" max="9473" width="22" style="1" customWidth="1"/>
    <col min="9474" max="9474" width="12" style="1" customWidth="1"/>
    <col min="9475" max="9476" width="12.21875" style="1" customWidth="1"/>
    <col min="9477" max="9477" width="11.21875" style="1" customWidth="1"/>
    <col min="9478" max="9478" width="23.21875" style="1" customWidth="1"/>
    <col min="9479" max="9479" width="13" style="1" customWidth="1"/>
    <col min="9480" max="9480" width="18" style="1" customWidth="1"/>
    <col min="9481" max="9481" width="22.44140625" style="1" customWidth="1"/>
    <col min="9482" max="9728" width="9.21875" style="1"/>
    <col min="9729" max="9729" width="22" style="1" customWidth="1"/>
    <col min="9730" max="9730" width="12" style="1" customWidth="1"/>
    <col min="9731" max="9732" width="12.21875" style="1" customWidth="1"/>
    <col min="9733" max="9733" width="11.21875" style="1" customWidth="1"/>
    <col min="9734" max="9734" width="23.21875" style="1" customWidth="1"/>
    <col min="9735" max="9735" width="13" style="1" customWidth="1"/>
    <col min="9736" max="9736" width="18" style="1" customWidth="1"/>
    <col min="9737" max="9737" width="22.44140625" style="1" customWidth="1"/>
    <col min="9738" max="9984" width="9.21875" style="1"/>
    <col min="9985" max="9985" width="22" style="1" customWidth="1"/>
    <col min="9986" max="9986" width="12" style="1" customWidth="1"/>
    <col min="9987" max="9988" width="12.21875" style="1" customWidth="1"/>
    <col min="9989" max="9989" width="11.21875" style="1" customWidth="1"/>
    <col min="9990" max="9990" width="23.21875" style="1" customWidth="1"/>
    <col min="9991" max="9991" width="13" style="1" customWidth="1"/>
    <col min="9992" max="9992" width="18" style="1" customWidth="1"/>
    <col min="9993" max="9993" width="22.44140625" style="1" customWidth="1"/>
    <col min="9994" max="10240" width="9.21875" style="1"/>
    <col min="10241" max="10241" width="22" style="1" customWidth="1"/>
    <col min="10242" max="10242" width="12" style="1" customWidth="1"/>
    <col min="10243" max="10244" width="12.21875" style="1" customWidth="1"/>
    <col min="10245" max="10245" width="11.21875" style="1" customWidth="1"/>
    <col min="10246" max="10246" width="23.21875" style="1" customWidth="1"/>
    <col min="10247" max="10247" width="13" style="1" customWidth="1"/>
    <col min="10248" max="10248" width="18" style="1" customWidth="1"/>
    <col min="10249" max="10249" width="22.44140625" style="1" customWidth="1"/>
    <col min="10250" max="10496" width="9.21875" style="1"/>
    <col min="10497" max="10497" width="22" style="1" customWidth="1"/>
    <col min="10498" max="10498" width="12" style="1" customWidth="1"/>
    <col min="10499" max="10500" width="12.21875" style="1" customWidth="1"/>
    <col min="10501" max="10501" width="11.21875" style="1" customWidth="1"/>
    <col min="10502" max="10502" width="23.21875" style="1" customWidth="1"/>
    <col min="10503" max="10503" width="13" style="1" customWidth="1"/>
    <col min="10504" max="10504" width="18" style="1" customWidth="1"/>
    <col min="10505" max="10505" width="22.44140625" style="1" customWidth="1"/>
    <col min="10506" max="10752" width="9.21875" style="1"/>
    <col min="10753" max="10753" width="22" style="1" customWidth="1"/>
    <col min="10754" max="10754" width="12" style="1" customWidth="1"/>
    <col min="10755" max="10756" width="12.21875" style="1" customWidth="1"/>
    <col min="10757" max="10757" width="11.21875" style="1" customWidth="1"/>
    <col min="10758" max="10758" width="23.21875" style="1" customWidth="1"/>
    <col min="10759" max="10759" width="13" style="1" customWidth="1"/>
    <col min="10760" max="10760" width="18" style="1" customWidth="1"/>
    <col min="10761" max="10761" width="22.44140625" style="1" customWidth="1"/>
    <col min="10762" max="11008" width="9.21875" style="1"/>
    <col min="11009" max="11009" width="22" style="1" customWidth="1"/>
    <col min="11010" max="11010" width="12" style="1" customWidth="1"/>
    <col min="11011" max="11012" width="12.21875" style="1" customWidth="1"/>
    <col min="11013" max="11013" width="11.21875" style="1" customWidth="1"/>
    <col min="11014" max="11014" width="23.21875" style="1" customWidth="1"/>
    <col min="11015" max="11015" width="13" style="1" customWidth="1"/>
    <col min="11016" max="11016" width="18" style="1" customWidth="1"/>
    <col min="11017" max="11017" width="22.44140625" style="1" customWidth="1"/>
    <col min="11018" max="11264" width="9.21875" style="1"/>
    <col min="11265" max="11265" width="22" style="1" customWidth="1"/>
    <col min="11266" max="11266" width="12" style="1" customWidth="1"/>
    <col min="11267" max="11268" width="12.21875" style="1" customWidth="1"/>
    <col min="11269" max="11269" width="11.21875" style="1" customWidth="1"/>
    <col min="11270" max="11270" width="23.21875" style="1" customWidth="1"/>
    <col min="11271" max="11271" width="13" style="1" customWidth="1"/>
    <col min="11272" max="11272" width="18" style="1" customWidth="1"/>
    <col min="11273" max="11273" width="22.44140625" style="1" customWidth="1"/>
    <col min="11274" max="11520" width="9.21875" style="1"/>
    <col min="11521" max="11521" width="22" style="1" customWidth="1"/>
    <col min="11522" max="11522" width="12" style="1" customWidth="1"/>
    <col min="11523" max="11524" width="12.21875" style="1" customWidth="1"/>
    <col min="11525" max="11525" width="11.21875" style="1" customWidth="1"/>
    <col min="11526" max="11526" width="23.21875" style="1" customWidth="1"/>
    <col min="11527" max="11527" width="13" style="1" customWidth="1"/>
    <col min="11528" max="11528" width="18" style="1" customWidth="1"/>
    <col min="11529" max="11529" width="22.44140625" style="1" customWidth="1"/>
    <col min="11530" max="11776" width="9.21875" style="1"/>
    <col min="11777" max="11777" width="22" style="1" customWidth="1"/>
    <col min="11778" max="11778" width="12" style="1" customWidth="1"/>
    <col min="11779" max="11780" width="12.21875" style="1" customWidth="1"/>
    <col min="11781" max="11781" width="11.21875" style="1" customWidth="1"/>
    <col min="11782" max="11782" width="23.21875" style="1" customWidth="1"/>
    <col min="11783" max="11783" width="13" style="1" customWidth="1"/>
    <col min="11784" max="11784" width="18" style="1" customWidth="1"/>
    <col min="11785" max="11785" width="22.44140625" style="1" customWidth="1"/>
    <col min="11786" max="12032" width="9.21875" style="1"/>
    <col min="12033" max="12033" width="22" style="1" customWidth="1"/>
    <col min="12034" max="12034" width="12" style="1" customWidth="1"/>
    <col min="12035" max="12036" width="12.21875" style="1" customWidth="1"/>
    <col min="12037" max="12037" width="11.21875" style="1" customWidth="1"/>
    <col min="12038" max="12038" width="23.21875" style="1" customWidth="1"/>
    <col min="12039" max="12039" width="13" style="1" customWidth="1"/>
    <col min="12040" max="12040" width="18" style="1" customWidth="1"/>
    <col min="12041" max="12041" width="22.44140625" style="1" customWidth="1"/>
    <col min="12042" max="12288" width="9.21875" style="1"/>
    <col min="12289" max="12289" width="22" style="1" customWidth="1"/>
    <col min="12290" max="12290" width="12" style="1" customWidth="1"/>
    <col min="12291" max="12292" width="12.21875" style="1" customWidth="1"/>
    <col min="12293" max="12293" width="11.21875" style="1" customWidth="1"/>
    <col min="12294" max="12294" width="23.21875" style="1" customWidth="1"/>
    <col min="12295" max="12295" width="13" style="1" customWidth="1"/>
    <col min="12296" max="12296" width="18" style="1" customWidth="1"/>
    <col min="12297" max="12297" width="22.44140625" style="1" customWidth="1"/>
    <col min="12298" max="12544" width="9.21875" style="1"/>
    <col min="12545" max="12545" width="22" style="1" customWidth="1"/>
    <col min="12546" max="12546" width="12" style="1" customWidth="1"/>
    <col min="12547" max="12548" width="12.21875" style="1" customWidth="1"/>
    <col min="12549" max="12549" width="11.21875" style="1" customWidth="1"/>
    <col min="12550" max="12550" width="23.21875" style="1" customWidth="1"/>
    <col min="12551" max="12551" width="13" style="1" customWidth="1"/>
    <col min="12552" max="12552" width="18" style="1" customWidth="1"/>
    <col min="12553" max="12553" width="22.44140625" style="1" customWidth="1"/>
    <col min="12554" max="12800" width="9.21875" style="1"/>
    <col min="12801" max="12801" width="22" style="1" customWidth="1"/>
    <col min="12802" max="12802" width="12" style="1" customWidth="1"/>
    <col min="12803" max="12804" width="12.21875" style="1" customWidth="1"/>
    <col min="12805" max="12805" width="11.21875" style="1" customWidth="1"/>
    <col min="12806" max="12806" width="23.21875" style="1" customWidth="1"/>
    <col min="12807" max="12807" width="13" style="1" customWidth="1"/>
    <col min="12808" max="12808" width="18" style="1" customWidth="1"/>
    <col min="12809" max="12809" width="22.44140625" style="1" customWidth="1"/>
    <col min="12810" max="13056" width="9.21875" style="1"/>
    <col min="13057" max="13057" width="22" style="1" customWidth="1"/>
    <col min="13058" max="13058" width="12" style="1" customWidth="1"/>
    <col min="13059" max="13060" width="12.21875" style="1" customWidth="1"/>
    <col min="13061" max="13061" width="11.21875" style="1" customWidth="1"/>
    <col min="13062" max="13062" width="23.21875" style="1" customWidth="1"/>
    <col min="13063" max="13063" width="13" style="1" customWidth="1"/>
    <col min="13064" max="13064" width="18" style="1" customWidth="1"/>
    <col min="13065" max="13065" width="22.44140625" style="1" customWidth="1"/>
    <col min="13066" max="13312" width="9.21875" style="1"/>
    <col min="13313" max="13313" width="22" style="1" customWidth="1"/>
    <col min="13314" max="13314" width="12" style="1" customWidth="1"/>
    <col min="13315" max="13316" width="12.21875" style="1" customWidth="1"/>
    <col min="13317" max="13317" width="11.21875" style="1" customWidth="1"/>
    <col min="13318" max="13318" width="23.21875" style="1" customWidth="1"/>
    <col min="13319" max="13319" width="13" style="1" customWidth="1"/>
    <col min="13320" max="13320" width="18" style="1" customWidth="1"/>
    <col min="13321" max="13321" width="22.44140625" style="1" customWidth="1"/>
    <col min="13322" max="13568" width="9.21875" style="1"/>
    <col min="13569" max="13569" width="22" style="1" customWidth="1"/>
    <col min="13570" max="13570" width="12" style="1" customWidth="1"/>
    <col min="13571" max="13572" width="12.21875" style="1" customWidth="1"/>
    <col min="13573" max="13573" width="11.21875" style="1" customWidth="1"/>
    <col min="13574" max="13574" width="23.21875" style="1" customWidth="1"/>
    <col min="13575" max="13575" width="13" style="1" customWidth="1"/>
    <col min="13576" max="13576" width="18" style="1" customWidth="1"/>
    <col min="13577" max="13577" width="22.44140625" style="1" customWidth="1"/>
    <col min="13578" max="13824" width="9.21875" style="1"/>
    <col min="13825" max="13825" width="22" style="1" customWidth="1"/>
    <col min="13826" max="13826" width="12" style="1" customWidth="1"/>
    <col min="13827" max="13828" width="12.21875" style="1" customWidth="1"/>
    <col min="13829" max="13829" width="11.21875" style="1" customWidth="1"/>
    <col min="13830" max="13830" width="23.21875" style="1" customWidth="1"/>
    <col min="13831" max="13831" width="13" style="1" customWidth="1"/>
    <col min="13832" max="13832" width="18" style="1" customWidth="1"/>
    <col min="13833" max="13833" width="22.44140625" style="1" customWidth="1"/>
    <col min="13834" max="14080" width="9.21875" style="1"/>
    <col min="14081" max="14081" width="22" style="1" customWidth="1"/>
    <col min="14082" max="14082" width="12" style="1" customWidth="1"/>
    <col min="14083" max="14084" width="12.21875" style="1" customWidth="1"/>
    <col min="14085" max="14085" width="11.21875" style="1" customWidth="1"/>
    <col min="14086" max="14086" width="23.21875" style="1" customWidth="1"/>
    <col min="14087" max="14087" width="13" style="1" customWidth="1"/>
    <col min="14088" max="14088" width="18" style="1" customWidth="1"/>
    <col min="14089" max="14089" width="22.44140625" style="1" customWidth="1"/>
    <col min="14090" max="14336" width="9.21875" style="1"/>
    <col min="14337" max="14337" width="22" style="1" customWidth="1"/>
    <col min="14338" max="14338" width="12" style="1" customWidth="1"/>
    <col min="14339" max="14340" width="12.21875" style="1" customWidth="1"/>
    <col min="14341" max="14341" width="11.21875" style="1" customWidth="1"/>
    <col min="14342" max="14342" width="23.21875" style="1" customWidth="1"/>
    <col min="14343" max="14343" width="13" style="1" customWidth="1"/>
    <col min="14344" max="14344" width="18" style="1" customWidth="1"/>
    <col min="14345" max="14345" width="22.44140625" style="1" customWidth="1"/>
    <col min="14346" max="14592" width="9.21875" style="1"/>
    <col min="14593" max="14593" width="22" style="1" customWidth="1"/>
    <col min="14594" max="14594" width="12" style="1" customWidth="1"/>
    <col min="14595" max="14596" width="12.21875" style="1" customWidth="1"/>
    <col min="14597" max="14597" width="11.21875" style="1" customWidth="1"/>
    <col min="14598" max="14598" width="23.21875" style="1" customWidth="1"/>
    <col min="14599" max="14599" width="13" style="1" customWidth="1"/>
    <col min="14600" max="14600" width="18" style="1" customWidth="1"/>
    <col min="14601" max="14601" width="22.44140625" style="1" customWidth="1"/>
    <col min="14602" max="14848" width="9.21875" style="1"/>
    <col min="14849" max="14849" width="22" style="1" customWidth="1"/>
    <col min="14850" max="14850" width="12" style="1" customWidth="1"/>
    <col min="14851" max="14852" width="12.21875" style="1" customWidth="1"/>
    <col min="14853" max="14853" width="11.21875" style="1" customWidth="1"/>
    <col min="14854" max="14854" width="23.21875" style="1" customWidth="1"/>
    <col min="14855" max="14855" width="13" style="1" customWidth="1"/>
    <col min="14856" max="14856" width="18" style="1" customWidth="1"/>
    <col min="14857" max="14857" width="22.44140625" style="1" customWidth="1"/>
    <col min="14858" max="15104" width="9.21875" style="1"/>
    <col min="15105" max="15105" width="22" style="1" customWidth="1"/>
    <col min="15106" max="15106" width="12" style="1" customWidth="1"/>
    <col min="15107" max="15108" width="12.21875" style="1" customWidth="1"/>
    <col min="15109" max="15109" width="11.21875" style="1" customWidth="1"/>
    <col min="15110" max="15110" width="23.21875" style="1" customWidth="1"/>
    <col min="15111" max="15111" width="13" style="1" customWidth="1"/>
    <col min="15112" max="15112" width="18" style="1" customWidth="1"/>
    <col min="15113" max="15113" width="22.44140625" style="1" customWidth="1"/>
    <col min="15114" max="15360" width="9.21875" style="1"/>
    <col min="15361" max="15361" width="22" style="1" customWidth="1"/>
    <col min="15362" max="15362" width="12" style="1" customWidth="1"/>
    <col min="15363" max="15364" width="12.21875" style="1" customWidth="1"/>
    <col min="15365" max="15365" width="11.21875" style="1" customWidth="1"/>
    <col min="15366" max="15366" width="23.21875" style="1" customWidth="1"/>
    <col min="15367" max="15367" width="13" style="1" customWidth="1"/>
    <col min="15368" max="15368" width="18" style="1" customWidth="1"/>
    <col min="15369" max="15369" width="22.44140625" style="1" customWidth="1"/>
    <col min="15370" max="15616" width="9.21875" style="1"/>
    <col min="15617" max="15617" width="22" style="1" customWidth="1"/>
    <col min="15618" max="15618" width="12" style="1" customWidth="1"/>
    <col min="15619" max="15620" width="12.21875" style="1" customWidth="1"/>
    <col min="15621" max="15621" width="11.21875" style="1" customWidth="1"/>
    <col min="15622" max="15622" width="23.21875" style="1" customWidth="1"/>
    <col min="15623" max="15623" width="13" style="1" customWidth="1"/>
    <col min="15624" max="15624" width="18" style="1" customWidth="1"/>
    <col min="15625" max="15625" width="22.44140625" style="1" customWidth="1"/>
    <col min="15626" max="15872" width="9.21875" style="1"/>
    <col min="15873" max="15873" width="22" style="1" customWidth="1"/>
    <col min="15874" max="15874" width="12" style="1" customWidth="1"/>
    <col min="15875" max="15876" width="12.21875" style="1" customWidth="1"/>
    <col min="15877" max="15877" width="11.21875" style="1" customWidth="1"/>
    <col min="15878" max="15878" width="23.21875" style="1" customWidth="1"/>
    <col min="15879" max="15879" width="13" style="1" customWidth="1"/>
    <col min="15880" max="15880" width="18" style="1" customWidth="1"/>
    <col min="15881" max="15881" width="22.44140625" style="1" customWidth="1"/>
    <col min="15882" max="16128" width="9.21875" style="1"/>
    <col min="16129" max="16129" width="22" style="1" customWidth="1"/>
    <col min="16130" max="16130" width="12" style="1" customWidth="1"/>
    <col min="16131" max="16132" width="12.21875" style="1" customWidth="1"/>
    <col min="16133" max="16133" width="11.21875" style="1" customWidth="1"/>
    <col min="16134" max="16134" width="23.21875" style="1" customWidth="1"/>
    <col min="16135" max="16135" width="13" style="1" customWidth="1"/>
    <col min="16136" max="16136" width="18" style="1" customWidth="1"/>
    <col min="16137" max="16137" width="22.44140625" style="1" customWidth="1"/>
    <col min="16138" max="16384" width="9.21875" style="1"/>
  </cols>
  <sheetData>
    <row r="1" spans="1:8" x14ac:dyDescent="0.25">
      <c r="A1" s="10" t="s">
        <v>194</v>
      </c>
      <c r="B1" s="22"/>
    </row>
    <row r="2" spans="1:8" x14ac:dyDescent="0.25">
      <c r="A2" s="10"/>
      <c r="B2" s="22"/>
      <c r="C2" s="22"/>
      <c r="D2" s="23"/>
    </row>
    <row r="3" spans="1:8" s="22" customFormat="1" x14ac:dyDescent="0.25">
      <c r="A3" s="28" t="s">
        <v>141</v>
      </c>
      <c r="B3" s="28"/>
      <c r="C3" s="29" t="s">
        <v>155</v>
      </c>
      <c r="D3" s="30" t="s">
        <v>145</v>
      </c>
      <c r="E3" s="31"/>
      <c r="F3" s="28"/>
      <c r="G3" s="29"/>
      <c r="H3" s="29"/>
    </row>
    <row r="4" spans="1:8" x14ac:dyDescent="0.25">
      <c r="A4" s="32" t="s">
        <v>150</v>
      </c>
      <c r="B4" s="14">
        <f>2.262/76*3600</f>
        <v>107.14736842105263</v>
      </c>
      <c r="C4" s="33" t="s">
        <v>142</v>
      </c>
      <c r="D4" s="12">
        <f>2.262/70*3600</f>
        <v>116.33142857142856</v>
      </c>
      <c r="E4" s="32" t="s">
        <v>144</v>
      </c>
      <c r="F4" s="14">
        <f>2.262/66*3600</f>
        <v>123.38181818181819</v>
      </c>
      <c r="G4" s="34" t="s">
        <v>153</v>
      </c>
      <c r="H4" s="12">
        <f>2.262/61*3600</f>
        <v>133.49508196721311</v>
      </c>
    </row>
    <row r="5" spans="1:8" x14ac:dyDescent="0.25">
      <c r="A5" s="32" t="s">
        <v>151</v>
      </c>
      <c r="B5" s="14">
        <f>2.262/74*3600</f>
        <v>110.04324324324324</v>
      </c>
      <c r="C5" s="33" t="s">
        <v>143</v>
      </c>
      <c r="D5" s="12">
        <f>2.262/68*3600</f>
        <v>119.75294117647059</v>
      </c>
      <c r="E5" s="32" t="s">
        <v>146</v>
      </c>
      <c r="F5" s="14">
        <f>2.262/64*3600</f>
        <v>127.2375</v>
      </c>
      <c r="G5" s="34" t="s">
        <v>147</v>
      </c>
      <c r="H5" s="12">
        <f>2.262/60*3600</f>
        <v>135.72</v>
      </c>
    </row>
    <row r="6" spans="1:8" x14ac:dyDescent="0.25">
      <c r="A6" s="32" t="s">
        <v>149</v>
      </c>
      <c r="B6" s="14">
        <f>2.262/70*3600</f>
        <v>116.33142857142856</v>
      </c>
      <c r="C6" s="33" t="s">
        <v>152</v>
      </c>
      <c r="D6" s="12">
        <f>2.262/67*3600</f>
        <v>121.54029850746269</v>
      </c>
      <c r="E6" s="32" t="s">
        <v>148</v>
      </c>
      <c r="F6" s="14">
        <f>2.262/62*3600</f>
        <v>131.34193548387097</v>
      </c>
      <c r="G6" s="34" t="s">
        <v>154</v>
      </c>
      <c r="H6" s="12">
        <f>2.262/59*3600</f>
        <v>138.02033898305086</v>
      </c>
    </row>
    <row r="7" spans="1:8" x14ac:dyDescent="0.25">
      <c r="A7" s="22"/>
      <c r="B7" s="11"/>
      <c r="C7" s="23"/>
      <c r="D7" s="11"/>
      <c r="E7" s="35"/>
      <c r="F7" s="11"/>
      <c r="G7" s="22"/>
      <c r="H7" s="11"/>
    </row>
    <row r="8" spans="1:8" x14ac:dyDescent="0.25">
      <c r="A8" s="10" t="s">
        <v>101</v>
      </c>
      <c r="B8" s="22" t="s">
        <v>83</v>
      </c>
      <c r="C8" s="22" t="s">
        <v>96</v>
      </c>
      <c r="D8" s="3" t="s">
        <v>69</v>
      </c>
      <c r="E8" s="24">
        <v>40041</v>
      </c>
      <c r="F8" s="1" t="s">
        <v>70</v>
      </c>
      <c r="G8" s="1" t="s">
        <v>71</v>
      </c>
    </row>
    <row r="9" spans="1:8" x14ac:dyDescent="0.25">
      <c r="A9" s="10" t="s">
        <v>40</v>
      </c>
      <c r="B9" s="22" t="s">
        <v>84</v>
      </c>
      <c r="C9" s="22" t="s">
        <v>8</v>
      </c>
      <c r="D9" s="3" t="s">
        <v>17</v>
      </c>
      <c r="E9" s="24" t="s">
        <v>87</v>
      </c>
    </row>
    <row r="10" spans="1:8" x14ac:dyDescent="0.25">
      <c r="A10" s="26"/>
      <c r="B10" s="22" t="s">
        <v>85</v>
      </c>
      <c r="C10" s="22" t="s">
        <v>7</v>
      </c>
      <c r="D10" s="3" t="s">
        <v>17</v>
      </c>
      <c r="E10" s="24" t="s">
        <v>87</v>
      </c>
    </row>
    <row r="11" spans="1:8" x14ac:dyDescent="0.25">
      <c r="A11" s="26" t="s">
        <v>207</v>
      </c>
      <c r="B11" s="22" t="s">
        <v>86</v>
      </c>
      <c r="C11" s="22" t="s">
        <v>6</v>
      </c>
      <c r="D11" s="3" t="s">
        <v>17</v>
      </c>
      <c r="E11" s="24" t="s">
        <v>87</v>
      </c>
    </row>
    <row r="12" spans="1:8" x14ac:dyDescent="0.25">
      <c r="A12" s="26" t="s">
        <v>208</v>
      </c>
      <c r="B12" s="22" t="s">
        <v>82</v>
      </c>
      <c r="C12" s="22" t="s">
        <v>58</v>
      </c>
      <c r="D12" s="3" t="s">
        <v>17</v>
      </c>
      <c r="E12" s="24" t="s">
        <v>87</v>
      </c>
    </row>
    <row r="13" spans="1:8" x14ac:dyDescent="0.25">
      <c r="A13" s="26"/>
      <c r="B13" s="22"/>
      <c r="C13" s="22"/>
      <c r="E13" s="24"/>
    </row>
    <row r="14" spans="1:8" x14ac:dyDescent="0.25">
      <c r="A14" s="10" t="s">
        <v>182</v>
      </c>
      <c r="B14" s="22" t="s">
        <v>181</v>
      </c>
      <c r="C14" s="22" t="s">
        <v>9</v>
      </c>
      <c r="D14" s="3" t="s">
        <v>185</v>
      </c>
      <c r="E14" s="24">
        <v>41860</v>
      </c>
      <c r="F14" s="22" t="s">
        <v>12</v>
      </c>
      <c r="G14" s="22" t="s">
        <v>13</v>
      </c>
    </row>
    <row r="15" spans="1:8" x14ac:dyDescent="0.25">
      <c r="A15" s="10" t="s">
        <v>40</v>
      </c>
      <c r="B15" s="22" t="s">
        <v>191</v>
      </c>
      <c r="C15" s="22" t="s">
        <v>8</v>
      </c>
      <c r="D15" s="23" t="s">
        <v>17</v>
      </c>
      <c r="E15" s="24" t="s">
        <v>87</v>
      </c>
      <c r="F15" s="22"/>
      <c r="G15" s="22"/>
    </row>
    <row r="16" spans="1:8" x14ac:dyDescent="0.25">
      <c r="A16" s="10"/>
      <c r="B16" s="22" t="s">
        <v>188</v>
      </c>
      <c r="C16" s="22" t="s">
        <v>7</v>
      </c>
      <c r="D16" s="23" t="s">
        <v>17</v>
      </c>
      <c r="E16" s="24" t="s">
        <v>87</v>
      </c>
    </row>
    <row r="17" spans="1:7" x14ac:dyDescent="0.25">
      <c r="A17" s="26" t="s">
        <v>207</v>
      </c>
      <c r="B17" s="22" t="s">
        <v>192</v>
      </c>
      <c r="C17" s="22" t="s">
        <v>6</v>
      </c>
      <c r="D17" s="23" t="s">
        <v>17</v>
      </c>
      <c r="E17" s="24" t="s">
        <v>87</v>
      </c>
    </row>
    <row r="18" spans="1:7" x14ac:dyDescent="0.25">
      <c r="A18" s="26" t="s">
        <v>208</v>
      </c>
      <c r="B18" s="22" t="s">
        <v>193</v>
      </c>
      <c r="C18" s="22" t="s">
        <v>58</v>
      </c>
      <c r="D18" s="23" t="s">
        <v>17</v>
      </c>
      <c r="E18" s="24" t="s">
        <v>87</v>
      </c>
    </row>
    <row r="19" spans="1:7" x14ac:dyDescent="0.25">
      <c r="A19" s="10"/>
      <c r="B19" s="22"/>
      <c r="C19" s="22"/>
      <c r="E19" s="24"/>
    </row>
    <row r="20" spans="1:7" x14ac:dyDescent="0.25">
      <c r="A20" s="10" t="s">
        <v>190</v>
      </c>
      <c r="B20" s="22" t="s">
        <v>39</v>
      </c>
      <c r="C20" s="22" t="s">
        <v>41</v>
      </c>
      <c r="D20" s="3" t="s">
        <v>67</v>
      </c>
      <c r="E20" s="24">
        <v>40041</v>
      </c>
      <c r="F20" s="1" t="s">
        <v>125</v>
      </c>
      <c r="G20" s="1" t="s">
        <v>68</v>
      </c>
    </row>
    <row r="21" spans="1:7" x14ac:dyDescent="0.25">
      <c r="A21" s="10" t="s">
        <v>42</v>
      </c>
      <c r="B21" s="22" t="s">
        <v>18</v>
      </c>
      <c r="C21" s="22" t="s">
        <v>9</v>
      </c>
      <c r="D21" s="3" t="s">
        <v>3</v>
      </c>
      <c r="E21" s="5">
        <v>38962</v>
      </c>
      <c r="F21" s="1" t="s">
        <v>0</v>
      </c>
      <c r="G21" s="1" t="s">
        <v>23</v>
      </c>
    </row>
    <row r="22" spans="1:7" x14ac:dyDescent="0.25">
      <c r="A22" s="10"/>
      <c r="B22" s="22" t="s">
        <v>19</v>
      </c>
      <c r="C22" s="22" t="s">
        <v>8</v>
      </c>
      <c r="D22" s="3" t="s">
        <v>205</v>
      </c>
      <c r="E22" s="24">
        <v>42235</v>
      </c>
      <c r="F22" s="1" t="s">
        <v>0</v>
      </c>
      <c r="G22" s="1" t="s">
        <v>206</v>
      </c>
    </row>
    <row r="23" spans="1:7" x14ac:dyDescent="0.25">
      <c r="A23" s="26" t="s">
        <v>207</v>
      </c>
      <c r="B23" s="22" t="s">
        <v>20</v>
      </c>
      <c r="C23" s="22" t="s">
        <v>7</v>
      </c>
      <c r="D23" s="40" t="s">
        <v>255</v>
      </c>
      <c r="E23" s="8">
        <v>44079</v>
      </c>
      <c r="F23" s="36" t="s">
        <v>218</v>
      </c>
      <c r="G23" s="36" t="s">
        <v>10</v>
      </c>
    </row>
    <row r="24" spans="1:7" x14ac:dyDescent="0.25">
      <c r="A24" s="26" t="s">
        <v>208</v>
      </c>
      <c r="B24" s="22" t="s">
        <v>21</v>
      </c>
      <c r="C24" s="22" t="s">
        <v>6</v>
      </c>
      <c r="D24" s="3" t="s">
        <v>134</v>
      </c>
      <c r="E24" s="24">
        <v>41769</v>
      </c>
      <c r="F24" s="1" t="s">
        <v>140</v>
      </c>
      <c r="G24" s="1" t="s">
        <v>24</v>
      </c>
    </row>
    <row r="25" spans="1:7" x14ac:dyDescent="0.25">
      <c r="A25" s="10"/>
      <c r="B25" s="22" t="s">
        <v>22</v>
      </c>
      <c r="C25" s="22" t="s">
        <v>58</v>
      </c>
      <c r="D25" s="3" t="s">
        <v>4</v>
      </c>
      <c r="E25" s="5">
        <v>38962</v>
      </c>
      <c r="F25" s="1" t="s">
        <v>126</v>
      </c>
      <c r="G25" s="1" t="s">
        <v>5</v>
      </c>
    </row>
    <row r="26" spans="1:7" x14ac:dyDescent="0.25">
      <c r="A26" s="26" t="s">
        <v>224</v>
      </c>
      <c r="B26" s="22" t="s">
        <v>22</v>
      </c>
      <c r="C26" s="22" t="s">
        <v>58</v>
      </c>
      <c r="D26" s="23" t="s">
        <v>225</v>
      </c>
      <c r="E26" s="5">
        <v>42996</v>
      </c>
      <c r="F26" s="1" t="s">
        <v>140</v>
      </c>
      <c r="G26" s="1" t="s">
        <v>5</v>
      </c>
    </row>
    <row r="27" spans="1:7" x14ac:dyDescent="0.25">
      <c r="A27" s="10"/>
    </row>
    <row r="28" spans="1:7" x14ac:dyDescent="0.25">
      <c r="A28" s="10" t="s">
        <v>99</v>
      </c>
      <c r="B28" s="22" t="s">
        <v>107</v>
      </c>
      <c r="C28" s="22" t="s">
        <v>8</v>
      </c>
      <c r="D28" s="3" t="s">
        <v>47</v>
      </c>
      <c r="E28" s="24">
        <v>39305</v>
      </c>
      <c r="F28" s="1" t="s">
        <v>127</v>
      </c>
      <c r="G28" s="1" t="s">
        <v>48</v>
      </c>
    </row>
    <row r="29" spans="1:7" x14ac:dyDescent="0.25">
      <c r="A29" s="10" t="s">
        <v>42</v>
      </c>
      <c r="B29" s="22" t="s">
        <v>25</v>
      </c>
      <c r="C29" s="22" t="s">
        <v>9</v>
      </c>
      <c r="D29" s="23" t="s">
        <v>17</v>
      </c>
      <c r="E29" s="24" t="s">
        <v>87</v>
      </c>
    </row>
    <row r="30" spans="1:7" x14ac:dyDescent="0.25">
      <c r="A30" s="10"/>
      <c r="B30" s="22" t="s">
        <v>26</v>
      </c>
      <c r="C30" s="22" t="s">
        <v>8</v>
      </c>
      <c r="D30" s="3" t="s">
        <v>17</v>
      </c>
      <c r="E30" s="24" t="s">
        <v>87</v>
      </c>
    </row>
    <row r="31" spans="1:7" x14ac:dyDescent="0.25">
      <c r="A31" s="26" t="s">
        <v>207</v>
      </c>
      <c r="B31" s="22" t="s">
        <v>27</v>
      </c>
      <c r="C31" s="22" t="s">
        <v>7</v>
      </c>
      <c r="D31" s="6" t="s">
        <v>187</v>
      </c>
      <c r="E31" s="8">
        <v>41861</v>
      </c>
      <c r="F31" s="36" t="s">
        <v>172</v>
      </c>
      <c r="G31" s="36" t="s">
        <v>11</v>
      </c>
    </row>
    <row r="32" spans="1:7" x14ac:dyDescent="0.25">
      <c r="A32" s="26" t="s">
        <v>208</v>
      </c>
      <c r="B32" s="22" t="s">
        <v>28</v>
      </c>
      <c r="C32" s="22" t="s">
        <v>6</v>
      </c>
      <c r="D32" s="3" t="s">
        <v>135</v>
      </c>
      <c r="E32" s="24">
        <v>41770</v>
      </c>
      <c r="F32" s="1" t="s">
        <v>136</v>
      </c>
      <c r="G32" s="1" t="s">
        <v>137</v>
      </c>
    </row>
    <row r="33" spans="1:7" x14ac:dyDescent="0.25">
      <c r="A33" s="10"/>
      <c r="B33" s="22" t="s">
        <v>29</v>
      </c>
      <c r="C33" s="22" t="s">
        <v>58</v>
      </c>
      <c r="D33" s="3" t="s">
        <v>186</v>
      </c>
      <c r="E33" s="24">
        <v>41860</v>
      </c>
      <c r="F33" s="1" t="s">
        <v>173</v>
      </c>
      <c r="G33" s="1" t="s">
        <v>174</v>
      </c>
    </row>
    <row r="34" spans="1:7" x14ac:dyDescent="0.25">
      <c r="A34" s="10"/>
      <c r="B34" s="22"/>
      <c r="C34" s="22"/>
      <c r="E34" s="24"/>
    </row>
    <row r="35" spans="1:7" x14ac:dyDescent="0.25">
      <c r="A35" s="10" t="s">
        <v>189</v>
      </c>
      <c r="B35" s="1" t="s">
        <v>30</v>
      </c>
      <c r="C35" s="22" t="s">
        <v>9</v>
      </c>
      <c r="D35" s="3" t="s">
        <v>138</v>
      </c>
      <c r="E35" s="5">
        <v>41769</v>
      </c>
      <c r="F35" s="1" t="s">
        <v>90</v>
      </c>
      <c r="G35" s="1" t="s">
        <v>139</v>
      </c>
    </row>
    <row r="36" spans="1:7" x14ac:dyDescent="0.25">
      <c r="A36" s="10" t="s">
        <v>168</v>
      </c>
      <c r="B36" s="22" t="s">
        <v>31</v>
      </c>
      <c r="C36" s="22" t="s">
        <v>8</v>
      </c>
      <c r="D36" s="3" t="s">
        <v>229</v>
      </c>
      <c r="E36" s="5">
        <v>43231</v>
      </c>
      <c r="F36" s="1" t="s">
        <v>1</v>
      </c>
      <c r="G36" s="1" t="s">
        <v>175</v>
      </c>
    </row>
    <row r="37" spans="1:7" x14ac:dyDescent="0.25">
      <c r="A37" s="10"/>
      <c r="B37" s="22" t="s">
        <v>32</v>
      </c>
      <c r="C37" s="22" t="s">
        <v>7</v>
      </c>
      <c r="D37" s="3" t="s">
        <v>183</v>
      </c>
      <c r="E37" s="5">
        <v>41861</v>
      </c>
      <c r="F37" s="1" t="s">
        <v>184</v>
      </c>
      <c r="G37" s="1" t="s">
        <v>2</v>
      </c>
    </row>
    <row r="38" spans="1:7" x14ac:dyDescent="0.25">
      <c r="A38" s="26"/>
      <c r="B38" s="22" t="s">
        <v>33</v>
      </c>
      <c r="C38" s="22" t="s">
        <v>6</v>
      </c>
      <c r="D38" s="23" t="s">
        <v>230</v>
      </c>
      <c r="E38" s="5">
        <v>42996</v>
      </c>
      <c r="F38" s="1" t="s">
        <v>184</v>
      </c>
      <c r="G38" s="22" t="s">
        <v>14</v>
      </c>
    </row>
    <row r="39" spans="1:7" x14ac:dyDescent="0.25">
      <c r="A39" s="26"/>
      <c r="B39" s="22" t="s">
        <v>34</v>
      </c>
      <c r="C39" s="22" t="s">
        <v>58</v>
      </c>
      <c r="D39" s="3" t="s">
        <v>17</v>
      </c>
      <c r="E39" s="5" t="s">
        <v>87</v>
      </c>
    </row>
    <row r="40" spans="1:7" x14ac:dyDescent="0.25">
      <c r="A40" s="10"/>
    </row>
    <row r="41" spans="1:7" x14ac:dyDescent="0.25">
      <c r="A41" s="10" t="s">
        <v>97</v>
      </c>
      <c r="B41" s="1" t="s">
        <v>46</v>
      </c>
      <c r="C41" s="22" t="s">
        <v>35</v>
      </c>
    </row>
    <row r="42" spans="1:7" x14ac:dyDescent="0.25">
      <c r="A42" s="10" t="s">
        <v>168</v>
      </c>
      <c r="B42" s="1" t="s">
        <v>124</v>
      </c>
      <c r="C42" s="22" t="s">
        <v>58</v>
      </c>
      <c r="D42" s="23"/>
    </row>
    <row r="43" spans="1:7" x14ac:dyDescent="0.25">
      <c r="A43" s="10"/>
      <c r="B43" s="1" t="s">
        <v>106</v>
      </c>
      <c r="C43" s="22" t="s">
        <v>9</v>
      </c>
      <c r="D43" s="3" t="s">
        <v>17</v>
      </c>
      <c r="E43" s="5" t="s">
        <v>87</v>
      </c>
    </row>
    <row r="44" spans="1:7" x14ac:dyDescent="0.25">
      <c r="A44" s="10"/>
      <c r="B44" s="1" t="s">
        <v>79</v>
      </c>
      <c r="C44" s="22" t="s">
        <v>8</v>
      </c>
      <c r="D44" s="3" t="s">
        <v>17</v>
      </c>
      <c r="E44" s="5" t="s">
        <v>87</v>
      </c>
    </row>
    <row r="45" spans="1:7" x14ac:dyDescent="0.25">
      <c r="A45" s="26"/>
      <c r="B45" s="1" t="s">
        <v>36</v>
      </c>
      <c r="C45" s="22" t="s">
        <v>7</v>
      </c>
      <c r="D45" s="3" t="s">
        <v>44</v>
      </c>
      <c r="E45" s="5">
        <v>38892</v>
      </c>
      <c r="F45" s="1" t="s">
        <v>37</v>
      </c>
      <c r="G45" s="1" t="s">
        <v>38</v>
      </c>
    </row>
    <row r="46" spans="1:7" x14ac:dyDescent="0.25">
      <c r="A46" s="26"/>
      <c r="B46" s="1" t="s">
        <v>43</v>
      </c>
      <c r="C46" s="22" t="s">
        <v>6</v>
      </c>
      <c r="D46" s="23" t="s">
        <v>231</v>
      </c>
      <c r="E46" s="5">
        <v>42996</v>
      </c>
      <c r="F46" s="22" t="s">
        <v>15</v>
      </c>
      <c r="G46" s="22" t="s">
        <v>73</v>
      </c>
    </row>
    <row r="47" spans="1:7" x14ac:dyDescent="0.25">
      <c r="A47" s="10"/>
      <c r="B47" s="1" t="s">
        <v>45</v>
      </c>
      <c r="C47" s="22" t="s">
        <v>58</v>
      </c>
      <c r="D47" s="3" t="s">
        <v>74</v>
      </c>
      <c r="E47" s="5">
        <v>39578</v>
      </c>
      <c r="F47" s="1" t="s">
        <v>75</v>
      </c>
      <c r="G47" s="1" t="s">
        <v>76</v>
      </c>
    </row>
    <row r="48" spans="1:7" x14ac:dyDescent="0.25">
      <c r="A48" s="10"/>
      <c r="C48" s="22"/>
    </row>
    <row r="49" spans="1:7" x14ac:dyDescent="0.25">
      <c r="A49" s="10" t="s">
        <v>167</v>
      </c>
      <c r="B49" s="1" t="s">
        <v>77</v>
      </c>
      <c r="C49" s="1" t="s">
        <v>9</v>
      </c>
      <c r="D49" s="3" t="s">
        <v>17</v>
      </c>
      <c r="E49" s="5" t="s">
        <v>87</v>
      </c>
    </row>
    <row r="50" spans="1:7" x14ac:dyDescent="0.25">
      <c r="A50" s="10" t="s">
        <v>95</v>
      </c>
      <c r="B50" s="1" t="s">
        <v>55</v>
      </c>
      <c r="C50" s="22" t="s">
        <v>8</v>
      </c>
      <c r="D50" s="3" t="s">
        <v>17</v>
      </c>
      <c r="E50" s="5" t="s">
        <v>87</v>
      </c>
    </row>
    <row r="51" spans="1:7" x14ac:dyDescent="0.25">
      <c r="A51" s="10"/>
      <c r="B51" s="1" t="s">
        <v>54</v>
      </c>
      <c r="C51" s="22" t="s">
        <v>7</v>
      </c>
      <c r="D51" s="3" t="s">
        <v>17</v>
      </c>
      <c r="E51" s="5" t="s">
        <v>87</v>
      </c>
    </row>
    <row r="52" spans="1:7" s="22" customFormat="1" x14ac:dyDescent="0.25">
      <c r="B52" s="22" t="s">
        <v>49</v>
      </c>
      <c r="C52" s="22" t="s">
        <v>6</v>
      </c>
      <c r="D52" s="41">
        <v>59.825000000000003</v>
      </c>
      <c r="E52" s="5">
        <v>44444</v>
      </c>
      <c r="F52" s="22" t="s">
        <v>257</v>
      </c>
      <c r="G52" s="22" t="s">
        <v>14</v>
      </c>
    </row>
    <row r="53" spans="1:7" x14ac:dyDescent="0.25">
      <c r="A53" s="10"/>
      <c r="B53" s="1" t="s">
        <v>57</v>
      </c>
      <c r="C53" s="22" t="s">
        <v>58</v>
      </c>
      <c r="D53" s="3" t="s">
        <v>80</v>
      </c>
      <c r="E53" s="5">
        <v>40796</v>
      </c>
      <c r="F53" s="22" t="s">
        <v>15</v>
      </c>
      <c r="G53" s="22" t="s">
        <v>16</v>
      </c>
    </row>
    <row r="54" spans="1:7" x14ac:dyDescent="0.25">
      <c r="A54" s="10"/>
      <c r="C54" s="22"/>
      <c r="F54" s="22"/>
      <c r="G54" s="22"/>
    </row>
    <row r="55" spans="1:7" x14ac:dyDescent="0.25">
      <c r="A55" s="10" t="s">
        <v>166</v>
      </c>
      <c r="B55" s="1" t="s">
        <v>60</v>
      </c>
      <c r="C55" s="22" t="s">
        <v>9</v>
      </c>
      <c r="D55" s="3" t="s">
        <v>17</v>
      </c>
      <c r="E55" s="5" t="s">
        <v>87</v>
      </c>
      <c r="F55" s="22"/>
      <c r="G55" s="22"/>
    </row>
    <row r="56" spans="1:7" x14ac:dyDescent="0.25">
      <c r="A56" s="10" t="s">
        <v>88</v>
      </c>
      <c r="B56" s="1" t="s">
        <v>56</v>
      </c>
      <c r="C56" s="22" t="s">
        <v>8</v>
      </c>
      <c r="D56" s="23" t="s">
        <v>209</v>
      </c>
      <c r="E56" s="5">
        <v>42497</v>
      </c>
      <c r="F56" s="22" t="s">
        <v>62</v>
      </c>
      <c r="G56" s="22" t="s">
        <v>63</v>
      </c>
    </row>
    <row r="57" spans="1:7" x14ac:dyDescent="0.25">
      <c r="A57" s="10"/>
      <c r="B57" s="1" t="s">
        <v>59</v>
      </c>
      <c r="C57" s="22" t="s">
        <v>7</v>
      </c>
      <c r="D57" s="3" t="s">
        <v>64</v>
      </c>
      <c r="E57" s="5">
        <v>39690</v>
      </c>
      <c r="F57" s="22" t="s">
        <v>128</v>
      </c>
      <c r="G57" s="22" t="s">
        <v>65</v>
      </c>
    </row>
    <row r="58" spans="1:7" x14ac:dyDescent="0.25">
      <c r="A58" s="10"/>
      <c r="B58" s="1" t="s">
        <v>51</v>
      </c>
      <c r="C58" s="22" t="s">
        <v>6</v>
      </c>
      <c r="D58" s="3" t="s">
        <v>78</v>
      </c>
      <c r="E58" s="5">
        <v>40782</v>
      </c>
      <c r="F58" s="22" t="s">
        <v>52</v>
      </c>
      <c r="G58" s="22" t="s">
        <v>53</v>
      </c>
    </row>
    <row r="59" spans="1:7" x14ac:dyDescent="0.25">
      <c r="A59" s="10"/>
      <c r="B59" s="1" t="s">
        <v>50</v>
      </c>
      <c r="C59" s="22" t="s">
        <v>58</v>
      </c>
      <c r="D59" s="3" t="s">
        <v>17</v>
      </c>
      <c r="E59" s="5" t="s">
        <v>87</v>
      </c>
      <c r="F59" s="22"/>
      <c r="G59" s="22"/>
    </row>
    <row r="60" spans="1:7" x14ac:dyDescent="0.25">
      <c r="A60" s="10"/>
      <c r="C60" s="22"/>
      <c r="F60" s="22"/>
      <c r="G60" s="22"/>
    </row>
    <row r="61" spans="1:7" x14ac:dyDescent="0.25">
      <c r="A61" s="10" t="s">
        <v>102</v>
      </c>
      <c r="B61" s="1" t="s">
        <v>103</v>
      </c>
      <c r="C61" s="1" t="s">
        <v>9</v>
      </c>
      <c r="D61" s="3" t="s">
        <v>17</v>
      </c>
      <c r="E61" s="5" t="s">
        <v>87</v>
      </c>
    </row>
    <row r="62" spans="1:7" x14ac:dyDescent="0.25">
      <c r="A62" s="10" t="s">
        <v>95</v>
      </c>
      <c r="B62" s="1" t="s">
        <v>104</v>
      </c>
      <c r="C62" s="1" t="s">
        <v>8</v>
      </c>
      <c r="D62" s="3" t="s">
        <v>17</v>
      </c>
      <c r="E62" s="5" t="s">
        <v>87</v>
      </c>
    </row>
    <row r="63" spans="1:7" x14ac:dyDescent="0.25">
      <c r="A63" s="10"/>
      <c r="B63" s="1" t="s">
        <v>105</v>
      </c>
      <c r="C63" s="1" t="s">
        <v>7</v>
      </c>
      <c r="D63" s="3" t="s">
        <v>17</v>
      </c>
      <c r="E63" s="5" t="s">
        <v>87</v>
      </c>
    </row>
    <row r="64" spans="1:7" x14ac:dyDescent="0.25">
      <c r="A64" s="10"/>
      <c r="B64" s="1" t="s">
        <v>81</v>
      </c>
      <c r="C64" s="22" t="s">
        <v>6</v>
      </c>
      <c r="D64" s="40">
        <v>59.69</v>
      </c>
      <c r="E64" s="24">
        <v>44079</v>
      </c>
      <c r="F64" s="22" t="s">
        <v>52</v>
      </c>
      <c r="G64" s="22" t="s">
        <v>53</v>
      </c>
    </row>
    <row r="65" spans="1:255" x14ac:dyDescent="0.25">
      <c r="A65" s="10"/>
      <c r="B65" s="22" t="s">
        <v>66</v>
      </c>
      <c r="C65" s="22" t="s">
        <v>58</v>
      </c>
      <c r="D65" s="39">
        <v>58.24</v>
      </c>
      <c r="E65" s="24">
        <v>44080</v>
      </c>
      <c r="F65" s="22" t="s">
        <v>172</v>
      </c>
      <c r="G65" s="22" t="s">
        <v>198</v>
      </c>
    </row>
    <row r="66" spans="1:255" x14ac:dyDescent="0.25">
      <c r="A66" s="10"/>
    </row>
    <row r="67" spans="1:255" x14ac:dyDescent="0.25">
      <c r="A67" s="10" t="s">
        <v>98</v>
      </c>
      <c r="B67" s="1" t="s">
        <v>92</v>
      </c>
      <c r="C67" s="22" t="s">
        <v>9</v>
      </c>
      <c r="D67" s="3" t="s">
        <v>17</v>
      </c>
      <c r="E67" s="5" t="s">
        <v>87</v>
      </c>
      <c r="F67" s="22"/>
      <c r="G67" s="22"/>
    </row>
    <row r="68" spans="1:255" x14ac:dyDescent="0.25">
      <c r="A68" s="10" t="s">
        <v>89</v>
      </c>
      <c r="B68" s="1" t="s">
        <v>91</v>
      </c>
      <c r="C68" s="22" t="s">
        <v>8</v>
      </c>
      <c r="D68" s="3" t="s">
        <v>17</v>
      </c>
      <c r="E68" s="5" t="s">
        <v>87</v>
      </c>
      <c r="F68" s="22"/>
      <c r="G68" s="22"/>
    </row>
    <row r="69" spans="1:255" x14ac:dyDescent="0.25">
      <c r="A69" s="10"/>
      <c r="B69" s="1" t="s">
        <v>61</v>
      </c>
      <c r="C69" s="22" t="s">
        <v>7</v>
      </c>
      <c r="D69" s="23" t="s">
        <v>258</v>
      </c>
      <c r="E69" s="5">
        <v>44443</v>
      </c>
      <c r="F69" s="22" t="s">
        <v>197</v>
      </c>
      <c r="G69" s="22" t="s">
        <v>65</v>
      </c>
    </row>
    <row r="70" spans="1:255" x14ac:dyDescent="0.25">
      <c r="A70" s="10"/>
      <c r="B70" s="1" t="s">
        <v>94</v>
      </c>
      <c r="C70" s="22" t="s">
        <v>6</v>
      </c>
      <c r="D70" s="23" t="s">
        <v>226</v>
      </c>
      <c r="E70" s="5">
        <v>42869</v>
      </c>
      <c r="F70" s="22" t="s">
        <v>201</v>
      </c>
      <c r="G70" s="22" t="s">
        <v>223</v>
      </c>
    </row>
    <row r="71" spans="1:255" x14ac:dyDescent="0.25">
      <c r="A71" s="10"/>
      <c r="B71" s="1" t="s">
        <v>93</v>
      </c>
      <c r="C71" s="1" t="s">
        <v>58</v>
      </c>
      <c r="D71" s="3" t="s">
        <v>17</v>
      </c>
      <c r="E71" s="5" t="s">
        <v>87</v>
      </c>
    </row>
    <row r="72" spans="1:255" x14ac:dyDescent="0.25">
      <c r="A72" s="10"/>
    </row>
    <row r="73" spans="1:255" x14ac:dyDescent="0.25">
      <c r="A73" s="10" t="s">
        <v>210</v>
      </c>
      <c r="B73" s="22" t="s">
        <v>211</v>
      </c>
      <c r="C73" s="22" t="s">
        <v>9</v>
      </c>
      <c r="D73" s="3" t="s">
        <v>17</v>
      </c>
      <c r="E73" s="5" t="s">
        <v>87</v>
      </c>
      <c r="F73" s="22"/>
      <c r="G73" s="22"/>
      <c r="I73" s="10"/>
      <c r="K73" s="22"/>
      <c r="L73" s="3"/>
      <c r="M73" s="5"/>
      <c r="N73" s="22"/>
      <c r="O73" s="22"/>
      <c r="Q73" s="10"/>
      <c r="S73" s="22"/>
      <c r="T73" s="3"/>
      <c r="U73" s="5"/>
      <c r="V73" s="22"/>
      <c r="W73" s="22"/>
      <c r="Y73" s="10"/>
      <c r="AA73" s="22"/>
      <c r="AB73" s="3"/>
      <c r="AC73" s="5"/>
      <c r="AD73" s="22"/>
      <c r="AE73" s="22"/>
      <c r="AG73" s="10"/>
      <c r="AI73" s="22"/>
      <c r="AJ73" s="3"/>
      <c r="AK73" s="5"/>
      <c r="AL73" s="22"/>
      <c r="AM73" s="22"/>
      <c r="AO73" s="10"/>
      <c r="AQ73" s="22"/>
      <c r="AR73" s="3"/>
      <c r="AS73" s="5"/>
      <c r="AT73" s="22"/>
      <c r="AU73" s="22"/>
      <c r="AW73" s="10"/>
      <c r="AY73" s="22"/>
      <c r="AZ73" s="3"/>
      <c r="BA73" s="5"/>
      <c r="BB73" s="22"/>
      <c r="BC73" s="22"/>
      <c r="BE73" s="10"/>
      <c r="BG73" s="22"/>
      <c r="BH73" s="3"/>
      <c r="BI73" s="5"/>
      <c r="BJ73" s="22"/>
      <c r="BK73" s="22"/>
      <c r="BM73" s="10"/>
      <c r="BO73" s="22"/>
      <c r="BP73" s="3"/>
      <c r="BQ73" s="5"/>
      <c r="BR73" s="22"/>
      <c r="BS73" s="22"/>
      <c r="BU73" s="10"/>
      <c r="BW73" s="22"/>
      <c r="BX73" s="3"/>
      <c r="BY73" s="5"/>
      <c r="BZ73" s="22"/>
      <c r="CA73" s="22"/>
      <c r="CC73" s="10"/>
      <c r="CE73" s="22"/>
      <c r="CF73" s="3"/>
      <c r="CG73" s="5"/>
      <c r="CH73" s="22"/>
      <c r="CI73" s="22"/>
      <c r="CK73" s="10"/>
      <c r="CM73" s="22"/>
      <c r="CN73" s="3"/>
      <c r="CO73" s="5"/>
      <c r="CP73" s="22"/>
      <c r="CQ73" s="22"/>
      <c r="CS73" s="10"/>
      <c r="CU73" s="22"/>
      <c r="CV73" s="3"/>
      <c r="CW73" s="5"/>
      <c r="CX73" s="22"/>
      <c r="CY73" s="22"/>
      <c r="DA73" s="10"/>
      <c r="DC73" s="22"/>
      <c r="DD73" s="3"/>
      <c r="DE73" s="5"/>
      <c r="DF73" s="22"/>
      <c r="DG73" s="22"/>
      <c r="DI73" s="10"/>
      <c r="DK73" s="22"/>
      <c r="DL73" s="3"/>
      <c r="DM73" s="5"/>
      <c r="DN73" s="22"/>
      <c r="DO73" s="22"/>
      <c r="DQ73" s="10"/>
      <c r="DS73" s="22"/>
      <c r="DT73" s="3"/>
      <c r="DU73" s="5"/>
      <c r="DV73" s="22"/>
      <c r="DW73" s="22"/>
      <c r="DY73" s="10"/>
      <c r="EA73" s="22"/>
      <c r="EB73" s="3"/>
      <c r="EC73" s="5"/>
      <c r="ED73" s="22"/>
      <c r="EE73" s="22"/>
      <c r="EG73" s="10"/>
      <c r="EI73" s="22"/>
      <c r="EJ73" s="3"/>
      <c r="EK73" s="5"/>
      <c r="EL73" s="22"/>
      <c r="EM73" s="22"/>
      <c r="EO73" s="10"/>
      <c r="EQ73" s="22"/>
      <c r="ER73" s="3"/>
      <c r="ES73" s="5"/>
      <c r="ET73" s="22"/>
      <c r="EU73" s="22"/>
      <c r="EW73" s="10"/>
      <c r="EY73" s="22"/>
      <c r="EZ73" s="3"/>
      <c r="FA73" s="5"/>
      <c r="FB73" s="22"/>
      <c r="FC73" s="22"/>
      <c r="FE73" s="10"/>
      <c r="FG73" s="22"/>
      <c r="FH73" s="3"/>
      <c r="FI73" s="5"/>
      <c r="FJ73" s="22"/>
      <c r="FK73" s="22"/>
      <c r="FM73" s="10"/>
      <c r="FO73" s="22"/>
      <c r="FP73" s="3"/>
      <c r="FQ73" s="5"/>
      <c r="FR73" s="22"/>
      <c r="FS73" s="22"/>
      <c r="FU73" s="10"/>
      <c r="FW73" s="22"/>
      <c r="FX73" s="3"/>
      <c r="FY73" s="5"/>
      <c r="FZ73" s="22"/>
      <c r="GA73" s="22"/>
      <c r="GC73" s="10"/>
      <c r="GE73" s="22"/>
      <c r="GF73" s="3"/>
      <c r="GG73" s="5"/>
      <c r="GH73" s="22"/>
      <c r="GI73" s="22"/>
      <c r="GK73" s="10"/>
      <c r="GM73" s="22"/>
      <c r="GN73" s="3"/>
      <c r="GO73" s="5"/>
      <c r="GP73" s="22"/>
      <c r="GQ73" s="22"/>
      <c r="GS73" s="10"/>
      <c r="GU73" s="22"/>
      <c r="GV73" s="3"/>
      <c r="GW73" s="5"/>
      <c r="GX73" s="22"/>
      <c r="GY73" s="22"/>
      <c r="HA73" s="10"/>
      <c r="HC73" s="22"/>
      <c r="HD73" s="3"/>
      <c r="HE73" s="5"/>
      <c r="HF73" s="22"/>
      <c r="HG73" s="22"/>
      <c r="HI73" s="10"/>
      <c r="HK73" s="22"/>
      <c r="HL73" s="3"/>
      <c r="HM73" s="5"/>
      <c r="HN73" s="22"/>
      <c r="HO73" s="22"/>
      <c r="HQ73" s="10"/>
      <c r="HS73" s="22"/>
      <c r="HT73" s="3"/>
      <c r="HU73" s="5"/>
      <c r="HV73" s="22"/>
      <c r="HW73" s="22"/>
      <c r="HY73" s="10"/>
      <c r="IA73" s="22"/>
      <c r="IB73" s="3"/>
      <c r="IC73" s="5"/>
      <c r="ID73" s="22"/>
      <c r="IE73" s="22"/>
      <c r="IG73" s="10"/>
      <c r="II73" s="22"/>
      <c r="IJ73" s="3"/>
      <c r="IK73" s="5"/>
      <c r="IL73" s="22"/>
      <c r="IM73" s="22"/>
      <c r="IO73" s="10"/>
      <c r="IQ73" s="22"/>
      <c r="IR73" s="3"/>
      <c r="IS73" s="5"/>
      <c r="IT73" s="22"/>
      <c r="IU73" s="22"/>
    </row>
    <row r="74" spans="1:255" x14ac:dyDescent="0.25">
      <c r="A74" s="10" t="s">
        <v>89</v>
      </c>
      <c r="B74" s="22" t="s">
        <v>212</v>
      </c>
      <c r="C74" s="22" t="s">
        <v>8</v>
      </c>
      <c r="D74" s="3" t="s">
        <v>17</v>
      </c>
      <c r="E74" s="5" t="s">
        <v>87</v>
      </c>
      <c r="F74" s="22"/>
      <c r="G74" s="22"/>
      <c r="I74" s="10"/>
      <c r="K74" s="22"/>
      <c r="L74" s="3"/>
      <c r="M74" s="5"/>
      <c r="N74" s="22"/>
      <c r="O74" s="22"/>
      <c r="Q74" s="10"/>
      <c r="S74" s="22"/>
      <c r="T74" s="3"/>
      <c r="U74" s="5"/>
      <c r="V74" s="22"/>
      <c r="W74" s="22"/>
      <c r="Y74" s="10"/>
      <c r="AA74" s="22"/>
      <c r="AB74" s="3"/>
      <c r="AC74" s="5"/>
      <c r="AD74" s="22"/>
      <c r="AE74" s="22"/>
      <c r="AG74" s="10"/>
      <c r="AI74" s="22"/>
      <c r="AJ74" s="3"/>
      <c r="AK74" s="5"/>
      <c r="AL74" s="22"/>
      <c r="AM74" s="22"/>
      <c r="AO74" s="10"/>
      <c r="AQ74" s="22"/>
      <c r="AR74" s="3"/>
      <c r="AS74" s="5"/>
      <c r="AT74" s="22"/>
      <c r="AU74" s="22"/>
      <c r="AW74" s="10"/>
      <c r="AY74" s="22"/>
      <c r="AZ74" s="3"/>
      <c r="BA74" s="5"/>
      <c r="BB74" s="22"/>
      <c r="BC74" s="22"/>
      <c r="BE74" s="10"/>
      <c r="BG74" s="22"/>
      <c r="BH74" s="3"/>
      <c r="BI74" s="5"/>
      <c r="BJ74" s="22"/>
      <c r="BK74" s="22"/>
      <c r="BM74" s="10"/>
      <c r="BO74" s="22"/>
      <c r="BP74" s="3"/>
      <c r="BQ74" s="5"/>
      <c r="BR74" s="22"/>
      <c r="BS74" s="22"/>
      <c r="BU74" s="10"/>
      <c r="BW74" s="22"/>
      <c r="BX74" s="3"/>
      <c r="BY74" s="5"/>
      <c r="BZ74" s="22"/>
      <c r="CA74" s="22"/>
      <c r="CC74" s="10"/>
      <c r="CE74" s="22"/>
      <c r="CF74" s="3"/>
      <c r="CG74" s="5"/>
      <c r="CH74" s="22"/>
      <c r="CI74" s="22"/>
      <c r="CK74" s="10"/>
      <c r="CM74" s="22"/>
      <c r="CN74" s="3"/>
      <c r="CO74" s="5"/>
      <c r="CP74" s="22"/>
      <c r="CQ74" s="22"/>
      <c r="CS74" s="10"/>
      <c r="CU74" s="22"/>
      <c r="CV74" s="3"/>
      <c r="CW74" s="5"/>
      <c r="CX74" s="22"/>
      <c r="CY74" s="22"/>
      <c r="DA74" s="10"/>
      <c r="DC74" s="22"/>
      <c r="DD74" s="3"/>
      <c r="DE74" s="5"/>
      <c r="DF74" s="22"/>
      <c r="DG74" s="22"/>
      <c r="DI74" s="10"/>
      <c r="DK74" s="22"/>
      <c r="DL74" s="3"/>
      <c r="DM74" s="5"/>
      <c r="DN74" s="22"/>
      <c r="DO74" s="22"/>
      <c r="DQ74" s="10"/>
      <c r="DS74" s="22"/>
      <c r="DT74" s="3"/>
      <c r="DU74" s="5"/>
      <c r="DV74" s="22"/>
      <c r="DW74" s="22"/>
      <c r="DY74" s="10"/>
      <c r="EA74" s="22"/>
      <c r="EB74" s="3"/>
      <c r="EC74" s="5"/>
      <c r="ED74" s="22"/>
      <c r="EE74" s="22"/>
      <c r="EG74" s="10"/>
      <c r="EI74" s="22"/>
      <c r="EJ74" s="3"/>
      <c r="EK74" s="5"/>
      <c r="EL74" s="22"/>
      <c r="EM74" s="22"/>
      <c r="EO74" s="10"/>
      <c r="EQ74" s="22"/>
      <c r="ER74" s="3"/>
      <c r="ES74" s="5"/>
      <c r="ET74" s="22"/>
      <c r="EU74" s="22"/>
      <c r="EW74" s="10"/>
      <c r="EY74" s="22"/>
      <c r="EZ74" s="3"/>
      <c r="FA74" s="5"/>
      <c r="FB74" s="22"/>
      <c r="FC74" s="22"/>
      <c r="FE74" s="10"/>
      <c r="FG74" s="22"/>
      <c r="FH74" s="3"/>
      <c r="FI74" s="5"/>
      <c r="FJ74" s="22"/>
      <c r="FK74" s="22"/>
      <c r="FM74" s="10"/>
      <c r="FO74" s="22"/>
      <c r="FP74" s="3"/>
      <c r="FQ74" s="5"/>
      <c r="FR74" s="22"/>
      <c r="FS74" s="22"/>
      <c r="FU74" s="10"/>
      <c r="FW74" s="22"/>
      <c r="FX74" s="3"/>
      <c r="FY74" s="5"/>
      <c r="FZ74" s="22"/>
      <c r="GA74" s="22"/>
      <c r="GC74" s="10"/>
      <c r="GE74" s="22"/>
      <c r="GF74" s="3"/>
      <c r="GG74" s="5"/>
      <c r="GH74" s="22"/>
      <c r="GI74" s="22"/>
      <c r="GK74" s="10"/>
      <c r="GM74" s="22"/>
      <c r="GN74" s="3"/>
      <c r="GO74" s="5"/>
      <c r="GP74" s="22"/>
      <c r="GQ74" s="22"/>
      <c r="GS74" s="10"/>
      <c r="GU74" s="22"/>
      <c r="GV74" s="3"/>
      <c r="GW74" s="5"/>
      <c r="GX74" s="22"/>
      <c r="GY74" s="22"/>
      <c r="HA74" s="10"/>
      <c r="HC74" s="22"/>
      <c r="HD74" s="3"/>
      <c r="HE74" s="5"/>
      <c r="HF74" s="22"/>
      <c r="HG74" s="22"/>
      <c r="HI74" s="10"/>
      <c r="HK74" s="22"/>
      <c r="HL74" s="3"/>
      <c r="HM74" s="5"/>
      <c r="HN74" s="22"/>
      <c r="HO74" s="22"/>
      <c r="HQ74" s="10"/>
      <c r="HS74" s="22"/>
      <c r="HT74" s="3"/>
      <c r="HU74" s="5"/>
      <c r="HV74" s="22"/>
      <c r="HW74" s="22"/>
      <c r="HY74" s="10"/>
      <c r="IA74" s="22"/>
      <c r="IB74" s="3"/>
      <c r="IC74" s="5"/>
      <c r="ID74" s="22"/>
      <c r="IE74" s="22"/>
      <c r="IG74" s="10"/>
      <c r="II74" s="22"/>
      <c r="IJ74" s="3"/>
      <c r="IK74" s="5"/>
      <c r="IL74" s="22"/>
      <c r="IM74" s="22"/>
      <c r="IO74" s="10"/>
      <c r="IQ74" s="22"/>
      <c r="IR74" s="3"/>
      <c r="IS74" s="5"/>
      <c r="IT74" s="22"/>
      <c r="IU74" s="22"/>
    </row>
    <row r="75" spans="1:255" x14ac:dyDescent="0.25">
      <c r="A75" s="10"/>
      <c r="B75" s="22" t="s">
        <v>213</v>
      </c>
      <c r="C75" s="22" t="s">
        <v>7</v>
      </c>
      <c r="D75" s="3" t="s">
        <v>17</v>
      </c>
      <c r="E75" s="5" t="s">
        <v>87</v>
      </c>
      <c r="F75" s="22"/>
      <c r="G75" s="22"/>
      <c r="I75" s="10"/>
      <c r="K75" s="22"/>
      <c r="L75" s="23"/>
      <c r="M75" s="5"/>
      <c r="N75" s="22"/>
      <c r="O75" s="22"/>
      <c r="Q75" s="10"/>
      <c r="S75" s="22"/>
      <c r="T75" s="23"/>
      <c r="U75" s="5"/>
      <c r="V75" s="22"/>
      <c r="W75" s="22"/>
      <c r="Y75" s="10"/>
      <c r="AA75" s="22"/>
      <c r="AB75" s="23"/>
      <c r="AC75" s="5"/>
      <c r="AD75" s="22"/>
      <c r="AE75" s="22"/>
      <c r="AG75" s="10"/>
      <c r="AI75" s="22"/>
      <c r="AJ75" s="23"/>
      <c r="AK75" s="5"/>
      <c r="AL75" s="22"/>
      <c r="AM75" s="22"/>
      <c r="AO75" s="10"/>
      <c r="AQ75" s="22"/>
      <c r="AR75" s="23"/>
      <c r="AS75" s="5"/>
      <c r="AT75" s="22"/>
      <c r="AU75" s="22"/>
      <c r="AW75" s="10"/>
      <c r="AY75" s="22"/>
      <c r="AZ75" s="23"/>
      <c r="BA75" s="5"/>
      <c r="BB75" s="22"/>
      <c r="BC75" s="22"/>
      <c r="BE75" s="10"/>
      <c r="BG75" s="22"/>
      <c r="BH75" s="23"/>
      <c r="BI75" s="5"/>
      <c r="BJ75" s="22"/>
      <c r="BK75" s="22"/>
      <c r="BM75" s="10"/>
      <c r="BO75" s="22"/>
      <c r="BP75" s="23"/>
      <c r="BQ75" s="5"/>
      <c r="BR75" s="22"/>
      <c r="BS75" s="22"/>
      <c r="BU75" s="10"/>
      <c r="BW75" s="22"/>
      <c r="BX75" s="23"/>
      <c r="BY75" s="5"/>
      <c r="BZ75" s="22"/>
      <c r="CA75" s="22"/>
      <c r="CC75" s="10"/>
      <c r="CE75" s="22"/>
      <c r="CF75" s="23"/>
      <c r="CG75" s="5"/>
      <c r="CH75" s="22"/>
      <c r="CI75" s="22"/>
      <c r="CK75" s="10"/>
      <c r="CM75" s="22"/>
      <c r="CN75" s="23"/>
      <c r="CO75" s="5"/>
      <c r="CP75" s="22"/>
      <c r="CQ75" s="22"/>
      <c r="CS75" s="10"/>
      <c r="CU75" s="22"/>
      <c r="CV75" s="23"/>
      <c r="CW75" s="5"/>
      <c r="CX75" s="22"/>
      <c r="CY75" s="22"/>
      <c r="DA75" s="10"/>
      <c r="DC75" s="22"/>
      <c r="DD75" s="23"/>
      <c r="DE75" s="5"/>
      <c r="DF75" s="22"/>
      <c r="DG75" s="22"/>
      <c r="DI75" s="10"/>
      <c r="DK75" s="22"/>
      <c r="DL75" s="23"/>
      <c r="DM75" s="5"/>
      <c r="DN75" s="22"/>
      <c r="DO75" s="22"/>
      <c r="DQ75" s="10"/>
      <c r="DS75" s="22"/>
      <c r="DT75" s="23"/>
      <c r="DU75" s="5"/>
      <c r="DV75" s="22"/>
      <c r="DW75" s="22"/>
      <c r="DY75" s="10"/>
      <c r="EA75" s="22"/>
      <c r="EB75" s="23"/>
      <c r="EC75" s="5"/>
      <c r="ED75" s="22"/>
      <c r="EE75" s="22"/>
      <c r="EG75" s="10"/>
      <c r="EI75" s="22"/>
      <c r="EJ75" s="23"/>
      <c r="EK75" s="5"/>
      <c r="EL75" s="22"/>
      <c r="EM75" s="22"/>
      <c r="EO75" s="10"/>
      <c r="EQ75" s="22"/>
      <c r="ER75" s="23"/>
      <c r="ES75" s="5"/>
      <c r="ET75" s="22"/>
      <c r="EU75" s="22"/>
      <c r="EW75" s="10"/>
      <c r="EY75" s="22"/>
      <c r="EZ75" s="23"/>
      <c r="FA75" s="5"/>
      <c r="FB75" s="22"/>
      <c r="FC75" s="22"/>
      <c r="FE75" s="10"/>
      <c r="FG75" s="22"/>
      <c r="FH75" s="23"/>
      <c r="FI75" s="5"/>
      <c r="FJ75" s="22"/>
      <c r="FK75" s="22"/>
      <c r="FM75" s="10"/>
      <c r="FO75" s="22"/>
      <c r="FP75" s="23"/>
      <c r="FQ75" s="5"/>
      <c r="FR75" s="22"/>
      <c r="FS75" s="22"/>
      <c r="FU75" s="10"/>
      <c r="FW75" s="22"/>
      <c r="FX75" s="23"/>
      <c r="FY75" s="5"/>
      <c r="FZ75" s="22"/>
      <c r="GA75" s="22"/>
      <c r="GC75" s="10"/>
      <c r="GE75" s="22"/>
      <c r="GF75" s="23"/>
      <c r="GG75" s="5"/>
      <c r="GH75" s="22"/>
      <c r="GI75" s="22"/>
      <c r="GK75" s="10"/>
      <c r="GM75" s="22"/>
      <c r="GN75" s="23"/>
      <c r="GO75" s="5"/>
      <c r="GP75" s="22"/>
      <c r="GQ75" s="22"/>
      <c r="GS75" s="10"/>
      <c r="GU75" s="22"/>
      <c r="GV75" s="23"/>
      <c r="GW75" s="5"/>
      <c r="GX75" s="22"/>
      <c r="GY75" s="22"/>
      <c r="HA75" s="10"/>
      <c r="HC75" s="22"/>
      <c r="HD75" s="23"/>
      <c r="HE75" s="5"/>
      <c r="HF75" s="22"/>
      <c r="HG75" s="22"/>
      <c r="HI75" s="10"/>
      <c r="HK75" s="22"/>
      <c r="HL75" s="23"/>
      <c r="HM75" s="5"/>
      <c r="HN75" s="22"/>
      <c r="HO75" s="22"/>
      <c r="HQ75" s="10"/>
      <c r="HS75" s="22"/>
      <c r="HT75" s="23"/>
      <c r="HU75" s="5"/>
      <c r="HV75" s="22"/>
      <c r="HW75" s="22"/>
      <c r="HY75" s="10"/>
      <c r="IA75" s="22"/>
      <c r="IB75" s="23"/>
      <c r="IC75" s="5"/>
      <c r="ID75" s="22"/>
      <c r="IE75" s="22"/>
      <c r="IG75" s="10"/>
      <c r="II75" s="22"/>
      <c r="IJ75" s="23"/>
      <c r="IK75" s="5"/>
      <c r="IL75" s="22"/>
      <c r="IM75" s="22"/>
      <c r="IO75" s="10"/>
      <c r="IQ75" s="22"/>
      <c r="IR75" s="23"/>
      <c r="IS75" s="5"/>
      <c r="IT75" s="22"/>
      <c r="IU75" s="22"/>
    </row>
    <row r="76" spans="1:255" x14ac:dyDescent="0.25">
      <c r="A76" s="10"/>
      <c r="B76" s="22" t="s">
        <v>214</v>
      </c>
      <c r="C76" s="22" t="s">
        <v>6</v>
      </c>
      <c r="D76" s="23" t="s">
        <v>232</v>
      </c>
      <c r="E76" s="5">
        <v>42631</v>
      </c>
      <c r="F76" s="22" t="s">
        <v>216</v>
      </c>
      <c r="G76" s="22" t="s">
        <v>217</v>
      </c>
      <c r="I76" s="10"/>
      <c r="K76" s="22"/>
      <c r="L76" s="3"/>
      <c r="M76" s="5"/>
      <c r="N76" s="22"/>
      <c r="O76" s="22"/>
      <c r="Q76" s="10"/>
      <c r="S76" s="22"/>
      <c r="T76" s="3"/>
      <c r="U76" s="5"/>
      <c r="V76" s="22"/>
      <c r="W76" s="22"/>
      <c r="Y76" s="10"/>
      <c r="AA76" s="22"/>
      <c r="AB76" s="3"/>
      <c r="AC76" s="5"/>
      <c r="AD76" s="22"/>
      <c r="AE76" s="22"/>
      <c r="AG76" s="10"/>
      <c r="AI76" s="22"/>
      <c r="AJ76" s="3"/>
      <c r="AK76" s="5"/>
      <c r="AL76" s="22"/>
      <c r="AM76" s="22"/>
      <c r="AO76" s="10"/>
      <c r="AQ76" s="22"/>
      <c r="AR76" s="3"/>
      <c r="AS76" s="5"/>
      <c r="AT76" s="22"/>
      <c r="AU76" s="22"/>
      <c r="AW76" s="10"/>
      <c r="AY76" s="22"/>
      <c r="AZ76" s="3"/>
      <c r="BA76" s="5"/>
      <c r="BB76" s="22"/>
      <c r="BC76" s="22"/>
      <c r="BE76" s="10"/>
      <c r="BG76" s="22"/>
      <c r="BH76" s="3"/>
      <c r="BI76" s="5"/>
      <c r="BJ76" s="22"/>
      <c r="BK76" s="22"/>
      <c r="BM76" s="10"/>
      <c r="BO76" s="22"/>
      <c r="BP76" s="3"/>
      <c r="BQ76" s="5"/>
      <c r="BR76" s="22"/>
      <c r="BS76" s="22"/>
      <c r="BU76" s="10"/>
      <c r="BW76" s="22"/>
      <c r="BX76" s="3"/>
      <c r="BY76" s="5"/>
      <c r="BZ76" s="22"/>
      <c r="CA76" s="22"/>
      <c r="CC76" s="10"/>
      <c r="CE76" s="22"/>
      <c r="CF76" s="3"/>
      <c r="CG76" s="5"/>
      <c r="CH76" s="22"/>
      <c r="CI76" s="22"/>
      <c r="CK76" s="10"/>
      <c r="CM76" s="22"/>
      <c r="CN76" s="3"/>
      <c r="CO76" s="5"/>
      <c r="CP76" s="22"/>
      <c r="CQ76" s="22"/>
      <c r="CS76" s="10"/>
      <c r="CU76" s="22"/>
      <c r="CV76" s="3"/>
      <c r="CW76" s="5"/>
      <c r="CX76" s="22"/>
      <c r="CY76" s="22"/>
      <c r="DA76" s="10"/>
      <c r="DC76" s="22"/>
      <c r="DD76" s="3"/>
      <c r="DE76" s="5"/>
      <c r="DF76" s="22"/>
      <c r="DG76" s="22"/>
      <c r="DI76" s="10"/>
      <c r="DK76" s="22"/>
      <c r="DL76" s="3"/>
      <c r="DM76" s="5"/>
      <c r="DN76" s="22"/>
      <c r="DO76" s="22"/>
      <c r="DQ76" s="10"/>
      <c r="DS76" s="22"/>
      <c r="DT76" s="3"/>
      <c r="DU76" s="5"/>
      <c r="DV76" s="22"/>
      <c r="DW76" s="22"/>
      <c r="DY76" s="10"/>
      <c r="EA76" s="22"/>
      <c r="EB76" s="3"/>
      <c r="EC76" s="5"/>
      <c r="ED76" s="22"/>
      <c r="EE76" s="22"/>
      <c r="EG76" s="10"/>
      <c r="EI76" s="22"/>
      <c r="EJ76" s="3"/>
      <c r="EK76" s="5"/>
      <c r="EL76" s="22"/>
      <c r="EM76" s="22"/>
      <c r="EO76" s="10"/>
      <c r="EQ76" s="22"/>
      <c r="ER76" s="3"/>
      <c r="ES76" s="5"/>
      <c r="ET76" s="22"/>
      <c r="EU76" s="22"/>
      <c r="EW76" s="10"/>
      <c r="EY76" s="22"/>
      <c r="EZ76" s="3"/>
      <c r="FA76" s="5"/>
      <c r="FB76" s="22"/>
      <c r="FC76" s="22"/>
      <c r="FE76" s="10"/>
      <c r="FG76" s="22"/>
      <c r="FH76" s="3"/>
      <c r="FI76" s="5"/>
      <c r="FJ76" s="22"/>
      <c r="FK76" s="22"/>
      <c r="FM76" s="10"/>
      <c r="FO76" s="22"/>
      <c r="FP76" s="3"/>
      <c r="FQ76" s="5"/>
      <c r="FR76" s="22"/>
      <c r="FS76" s="22"/>
      <c r="FU76" s="10"/>
      <c r="FW76" s="22"/>
      <c r="FX76" s="3"/>
      <c r="FY76" s="5"/>
      <c r="FZ76" s="22"/>
      <c r="GA76" s="22"/>
      <c r="GC76" s="10"/>
      <c r="GE76" s="22"/>
      <c r="GF76" s="3"/>
      <c r="GG76" s="5"/>
      <c r="GH76" s="22"/>
      <c r="GI76" s="22"/>
      <c r="GK76" s="10"/>
      <c r="GM76" s="22"/>
      <c r="GN76" s="3"/>
      <c r="GO76" s="5"/>
      <c r="GP76" s="22"/>
      <c r="GQ76" s="22"/>
      <c r="GS76" s="10"/>
      <c r="GU76" s="22"/>
      <c r="GV76" s="3"/>
      <c r="GW76" s="5"/>
      <c r="GX76" s="22"/>
      <c r="GY76" s="22"/>
      <c r="HA76" s="10"/>
      <c r="HC76" s="22"/>
      <c r="HD76" s="3"/>
      <c r="HE76" s="5"/>
      <c r="HF76" s="22"/>
      <c r="HG76" s="22"/>
      <c r="HI76" s="10"/>
      <c r="HK76" s="22"/>
      <c r="HL76" s="3"/>
      <c r="HM76" s="5"/>
      <c r="HN76" s="22"/>
      <c r="HO76" s="22"/>
      <c r="HQ76" s="10"/>
      <c r="HS76" s="22"/>
      <c r="HT76" s="3"/>
      <c r="HU76" s="5"/>
      <c r="HV76" s="22"/>
      <c r="HW76" s="22"/>
      <c r="HY76" s="10"/>
      <c r="IA76" s="22"/>
      <c r="IB76" s="3"/>
      <c r="IC76" s="5"/>
      <c r="ID76" s="22"/>
      <c r="IE76" s="22"/>
      <c r="IG76" s="10"/>
      <c r="II76" s="22"/>
      <c r="IJ76" s="3"/>
      <c r="IK76" s="5"/>
      <c r="IL76" s="22"/>
      <c r="IM76" s="22"/>
      <c r="IO76" s="10"/>
      <c r="IQ76" s="22"/>
      <c r="IR76" s="3"/>
      <c r="IS76" s="5"/>
      <c r="IT76" s="22"/>
      <c r="IU76" s="22"/>
    </row>
    <row r="77" spans="1:255" x14ac:dyDescent="0.25">
      <c r="A77" s="10"/>
      <c r="B77" s="22" t="s">
        <v>215</v>
      </c>
      <c r="C77" s="1" t="s">
        <v>58</v>
      </c>
      <c r="D77" s="23" t="s">
        <v>17</v>
      </c>
      <c r="E77" s="5" t="s">
        <v>87</v>
      </c>
      <c r="I77" s="10"/>
      <c r="L77" s="3"/>
      <c r="M77" s="5"/>
      <c r="Q77" s="10"/>
      <c r="T77" s="3"/>
      <c r="U77" s="5"/>
      <c r="Y77" s="10"/>
      <c r="AB77" s="3"/>
      <c r="AC77" s="5"/>
      <c r="AG77" s="10"/>
      <c r="AJ77" s="3"/>
      <c r="AK77" s="5"/>
      <c r="AO77" s="10"/>
      <c r="AR77" s="3"/>
      <c r="AS77" s="5"/>
      <c r="AW77" s="10"/>
      <c r="AZ77" s="3"/>
      <c r="BA77" s="5"/>
      <c r="BE77" s="10"/>
      <c r="BH77" s="3"/>
      <c r="BI77" s="5"/>
      <c r="BM77" s="10"/>
      <c r="BP77" s="3"/>
      <c r="BQ77" s="5"/>
      <c r="BU77" s="10"/>
      <c r="BX77" s="3"/>
      <c r="BY77" s="5"/>
      <c r="CC77" s="10"/>
      <c r="CF77" s="3"/>
      <c r="CG77" s="5"/>
      <c r="CK77" s="10"/>
      <c r="CN77" s="3"/>
      <c r="CO77" s="5"/>
      <c r="CS77" s="10"/>
      <c r="CV77" s="3"/>
      <c r="CW77" s="5"/>
      <c r="DA77" s="10"/>
      <c r="DD77" s="3"/>
      <c r="DE77" s="5"/>
      <c r="DI77" s="10"/>
      <c r="DL77" s="3"/>
      <c r="DM77" s="5"/>
      <c r="DQ77" s="10"/>
      <c r="DT77" s="3"/>
      <c r="DU77" s="5"/>
      <c r="DY77" s="10"/>
      <c r="EB77" s="3"/>
      <c r="EC77" s="5"/>
      <c r="EG77" s="10"/>
      <c r="EJ77" s="3"/>
      <c r="EK77" s="5"/>
      <c r="EO77" s="10"/>
      <c r="ER77" s="3"/>
      <c r="ES77" s="5"/>
      <c r="EW77" s="10"/>
      <c r="EZ77" s="3"/>
      <c r="FA77" s="5"/>
      <c r="FE77" s="10"/>
      <c r="FH77" s="3"/>
      <c r="FI77" s="5"/>
      <c r="FM77" s="10"/>
      <c r="FP77" s="3"/>
      <c r="FQ77" s="5"/>
      <c r="FU77" s="10"/>
      <c r="FX77" s="3"/>
      <c r="FY77" s="5"/>
      <c r="GC77" s="10"/>
      <c r="GF77" s="3"/>
      <c r="GG77" s="5"/>
      <c r="GK77" s="10"/>
      <c r="GN77" s="3"/>
      <c r="GO77" s="5"/>
      <c r="GS77" s="10"/>
      <c r="GV77" s="3"/>
      <c r="GW77" s="5"/>
      <c r="HA77" s="10"/>
      <c r="HD77" s="3"/>
      <c r="HE77" s="5"/>
      <c r="HI77" s="10"/>
      <c r="HL77" s="3"/>
      <c r="HM77" s="5"/>
      <c r="HQ77" s="10"/>
      <c r="HT77" s="3"/>
      <c r="HU77" s="5"/>
      <c r="HY77" s="10"/>
      <c r="IB77" s="3"/>
      <c r="IC77" s="5"/>
      <c r="IG77" s="10"/>
      <c r="IJ77" s="3"/>
      <c r="IK77" s="5"/>
      <c r="IO77" s="10"/>
      <c r="IR77" s="3"/>
      <c r="IS77" s="5"/>
    </row>
    <row r="78" spans="1:255" x14ac:dyDescent="0.25">
      <c r="A78" s="10"/>
    </row>
    <row r="79" spans="1:255" x14ac:dyDescent="0.25">
      <c r="A79" s="10" t="s">
        <v>195</v>
      </c>
      <c r="B79" s="1" t="s">
        <v>129</v>
      </c>
      <c r="C79" s="22" t="s">
        <v>9</v>
      </c>
      <c r="D79" s="3" t="s">
        <v>17</v>
      </c>
      <c r="E79" s="5" t="s">
        <v>87</v>
      </c>
      <c r="F79" s="22"/>
      <c r="G79" s="22"/>
    </row>
    <row r="80" spans="1:255" x14ac:dyDescent="0.25">
      <c r="A80" s="10" t="s">
        <v>199</v>
      </c>
      <c r="B80" s="1" t="s">
        <v>130</v>
      </c>
      <c r="C80" s="22" t="s">
        <v>8</v>
      </c>
      <c r="D80" s="3" t="s">
        <v>17</v>
      </c>
      <c r="E80" s="5" t="s">
        <v>87</v>
      </c>
      <c r="F80" s="22"/>
      <c r="G80" s="22"/>
    </row>
    <row r="81" spans="1:8" x14ac:dyDescent="0.25">
      <c r="A81" s="10"/>
      <c r="B81" s="1" t="s">
        <v>131</v>
      </c>
      <c r="C81" s="22" t="s">
        <v>7</v>
      </c>
      <c r="D81" s="3" t="s">
        <v>17</v>
      </c>
      <c r="E81" s="5" t="s">
        <v>87</v>
      </c>
      <c r="F81" s="22"/>
      <c r="G81" s="22"/>
    </row>
    <row r="82" spans="1:8" x14ac:dyDescent="0.25">
      <c r="A82" s="10"/>
      <c r="B82" s="1" t="s">
        <v>132</v>
      </c>
      <c r="C82" s="22" t="s">
        <v>6</v>
      </c>
      <c r="D82" s="39">
        <v>59.485999999999997</v>
      </c>
      <c r="E82" s="24">
        <v>44079</v>
      </c>
      <c r="F82" s="22" t="s">
        <v>184</v>
      </c>
      <c r="G82" s="22" t="s">
        <v>249</v>
      </c>
    </row>
    <row r="83" spans="1:8" x14ac:dyDescent="0.25">
      <c r="A83" s="10"/>
      <c r="B83" s="1" t="s">
        <v>133</v>
      </c>
      <c r="C83" s="1" t="s">
        <v>58</v>
      </c>
    </row>
    <row r="84" spans="1:8" x14ac:dyDescent="0.25">
      <c r="H84" s="25" t="s">
        <v>233</v>
      </c>
    </row>
    <row r="90" spans="1:8" x14ac:dyDescent="0.25">
      <c r="B90" s="22"/>
      <c r="C90" s="22"/>
      <c r="F90" s="22"/>
      <c r="G90" s="22"/>
    </row>
    <row r="91" spans="1:8" x14ac:dyDescent="0.25">
      <c r="B91" s="22"/>
      <c r="C91" s="22"/>
      <c r="F91" s="22"/>
      <c r="G91" s="22"/>
    </row>
    <row r="92" spans="1:8" x14ac:dyDescent="0.25">
      <c r="B92" s="22"/>
      <c r="C92" s="22"/>
      <c r="F92" s="22"/>
      <c r="G92" s="22"/>
    </row>
    <row r="93" spans="1:8" x14ac:dyDescent="0.25">
      <c r="B93" s="22"/>
      <c r="C93" s="22"/>
      <c r="D93" s="23"/>
      <c r="F93" s="22"/>
      <c r="G93" s="22"/>
    </row>
    <row r="94" spans="1:8" x14ac:dyDescent="0.25">
      <c r="B94" s="22"/>
      <c r="D94" s="23"/>
    </row>
  </sheetData>
  <phoneticPr fontId="2" type="noConversion"/>
  <printOptions horizontalCentered="1"/>
  <pageMargins left="0.82677165354330717" right="0.82677165354330717" top="0.35433070866141736" bottom="0.55118110236220474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4"/>
  <sheetViews>
    <sheetView tabSelected="1" showWhiteSpace="0" view="pageLayout" zoomScaleNormal="100" workbookViewId="0">
      <selection activeCell="D68" sqref="D68"/>
    </sheetView>
  </sheetViews>
  <sheetFormatPr baseColWidth="10" defaultColWidth="9.21875" defaultRowHeight="13.2" x14ac:dyDescent="0.25"/>
  <cols>
    <col min="1" max="1" width="22" style="1" customWidth="1"/>
    <col min="2" max="2" width="12" style="1" customWidth="1"/>
    <col min="3" max="3" width="12.21875" style="1" customWidth="1"/>
    <col min="4" max="4" width="12.21875" style="3" customWidth="1"/>
    <col min="5" max="5" width="13.21875" style="5" customWidth="1"/>
    <col min="6" max="6" width="21.77734375" style="1" customWidth="1"/>
    <col min="7" max="7" width="22.5546875" style="1" bestFit="1" customWidth="1"/>
    <col min="8" max="8" width="22.44140625" style="1" customWidth="1"/>
    <col min="9" max="16384" width="9.21875" style="1"/>
  </cols>
  <sheetData>
    <row r="1" spans="1:7" x14ac:dyDescent="0.25">
      <c r="A1" s="10" t="s">
        <v>165</v>
      </c>
      <c r="B1" s="2"/>
    </row>
    <row r="2" spans="1:7" x14ac:dyDescent="0.25">
      <c r="A2" s="10"/>
      <c r="B2" s="2"/>
      <c r="C2" s="2"/>
      <c r="D2" s="9"/>
    </row>
    <row r="3" spans="1:7" s="2" customFormat="1" x14ac:dyDescent="0.25">
      <c r="A3" s="21" t="s">
        <v>141</v>
      </c>
      <c r="B3" s="15"/>
      <c r="C3" s="18" t="s">
        <v>155</v>
      </c>
      <c r="D3" s="19" t="s">
        <v>145</v>
      </c>
      <c r="E3" s="16"/>
      <c r="F3" s="15"/>
      <c r="G3" s="38" t="s">
        <v>251</v>
      </c>
    </row>
    <row r="4" spans="1:7" x14ac:dyDescent="0.25">
      <c r="A4" s="13" t="s">
        <v>156</v>
      </c>
      <c r="B4" s="14">
        <f>3.217/130*3600</f>
        <v>89.086153846153849</v>
      </c>
      <c r="C4" s="20" t="s">
        <v>159</v>
      </c>
      <c r="D4" s="17">
        <f>3.217/110*3600</f>
        <v>105.28363636363636</v>
      </c>
      <c r="E4" s="13" t="s">
        <v>162</v>
      </c>
      <c r="F4" s="14">
        <f>3.217/102*3600</f>
        <v>113.54117647058824</v>
      </c>
      <c r="G4" s="38" t="s">
        <v>252</v>
      </c>
    </row>
    <row r="5" spans="1:7" x14ac:dyDescent="0.25">
      <c r="A5" s="13" t="s">
        <v>157</v>
      </c>
      <c r="B5" s="14">
        <f>3.217/120*3600</f>
        <v>96.51</v>
      </c>
      <c r="C5" s="20" t="s">
        <v>160</v>
      </c>
      <c r="D5" s="17">
        <f>3.217/106*3600</f>
        <v>109.25660377358491</v>
      </c>
      <c r="E5" s="13" t="s">
        <v>163</v>
      </c>
      <c r="F5" s="14">
        <f>3.217/100*3600</f>
        <v>115.81200000000001</v>
      </c>
      <c r="G5" s="38" t="s">
        <v>253</v>
      </c>
    </row>
    <row r="6" spans="1:7" x14ac:dyDescent="0.25">
      <c r="A6" s="13" t="s">
        <v>158</v>
      </c>
      <c r="B6" s="14">
        <f>3.217/115*3600</f>
        <v>100.70608695652174</v>
      </c>
      <c r="C6" s="20" t="s">
        <v>161</v>
      </c>
      <c r="D6" s="17">
        <f>3.217/104*3600</f>
        <v>111.3576923076923</v>
      </c>
      <c r="E6" s="13" t="s">
        <v>164</v>
      </c>
      <c r="F6" s="14">
        <f>3.217/98*3600</f>
        <v>118.17551020408165</v>
      </c>
      <c r="G6" s="38" t="s">
        <v>254</v>
      </c>
    </row>
    <row r="7" spans="1:7" x14ac:dyDescent="0.25">
      <c r="A7" s="10"/>
      <c r="B7" s="2"/>
      <c r="C7" s="2"/>
      <c r="E7" s="4"/>
    </row>
    <row r="8" spans="1:7" x14ac:dyDescent="0.25">
      <c r="A8" s="10" t="s">
        <v>101</v>
      </c>
      <c r="B8" s="22" t="s">
        <v>83</v>
      </c>
      <c r="C8" s="2" t="s">
        <v>96</v>
      </c>
      <c r="D8" s="3" t="s">
        <v>17</v>
      </c>
      <c r="E8" s="4" t="s">
        <v>87</v>
      </c>
    </row>
    <row r="9" spans="1:7" x14ac:dyDescent="0.25">
      <c r="A9" s="10" t="s">
        <v>40</v>
      </c>
      <c r="B9" s="2" t="s">
        <v>84</v>
      </c>
      <c r="C9" s="2" t="s">
        <v>8</v>
      </c>
      <c r="D9" s="3" t="s">
        <v>17</v>
      </c>
      <c r="E9" s="4" t="s">
        <v>87</v>
      </c>
    </row>
    <row r="10" spans="1:7" x14ac:dyDescent="0.25">
      <c r="A10" s="10"/>
      <c r="B10" s="2" t="s">
        <v>85</v>
      </c>
      <c r="C10" s="2" t="s">
        <v>7</v>
      </c>
      <c r="D10" s="3" t="s">
        <v>17</v>
      </c>
      <c r="E10" s="4" t="s">
        <v>87</v>
      </c>
    </row>
    <row r="11" spans="1:7" x14ac:dyDescent="0.25">
      <c r="A11" s="26" t="s">
        <v>207</v>
      </c>
      <c r="B11" s="2" t="s">
        <v>86</v>
      </c>
      <c r="C11" s="2" t="s">
        <v>6</v>
      </c>
      <c r="D11" s="3" t="s">
        <v>17</v>
      </c>
      <c r="E11" s="4" t="s">
        <v>87</v>
      </c>
    </row>
    <row r="12" spans="1:7" x14ac:dyDescent="0.25">
      <c r="A12" s="26" t="s">
        <v>208</v>
      </c>
      <c r="B12" s="2" t="s">
        <v>82</v>
      </c>
      <c r="C12" s="2" t="s">
        <v>58</v>
      </c>
      <c r="D12" s="3" t="s">
        <v>17</v>
      </c>
      <c r="E12" s="4" t="s">
        <v>87</v>
      </c>
    </row>
    <row r="13" spans="1:7" x14ac:dyDescent="0.25">
      <c r="A13" s="10"/>
      <c r="B13" s="2"/>
      <c r="C13" s="2"/>
      <c r="E13" s="4"/>
    </row>
    <row r="14" spans="1:7" x14ac:dyDescent="0.25">
      <c r="A14" s="10" t="s">
        <v>182</v>
      </c>
      <c r="B14" s="22" t="s">
        <v>181</v>
      </c>
      <c r="C14" s="2" t="s">
        <v>9</v>
      </c>
      <c r="D14" s="3" t="s">
        <v>179</v>
      </c>
      <c r="E14" s="4">
        <v>41895</v>
      </c>
      <c r="F14" s="2" t="s">
        <v>12</v>
      </c>
      <c r="G14" s="2" t="s">
        <v>13</v>
      </c>
    </row>
    <row r="15" spans="1:7" x14ac:dyDescent="0.25">
      <c r="A15" s="10" t="s">
        <v>40</v>
      </c>
      <c r="B15" s="22" t="s">
        <v>191</v>
      </c>
      <c r="C15" s="22" t="s">
        <v>8</v>
      </c>
      <c r="D15" s="23" t="s">
        <v>17</v>
      </c>
      <c r="E15" s="24" t="s">
        <v>87</v>
      </c>
      <c r="F15" s="2"/>
      <c r="G15" s="2"/>
    </row>
    <row r="16" spans="1:7" x14ac:dyDescent="0.25">
      <c r="A16" s="10"/>
      <c r="B16" s="22" t="s">
        <v>188</v>
      </c>
      <c r="C16" s="2" t="s">
        <v>7</v>
      </c>
      <c r="D16" s="3" t="s">
        <v>200</v>
      </c>
      <c r="E16" s="4">
        <v>42231</v>
      </c>
      <c r="F16" s="1" t="s">
        <v>72</v>
      </c>
      <c r="G16" s="1" t="s">
        <v>176</v>
      </c>
    </row>
    <row r="17" spans="1:7" x14ac:dyDescent="0.25">
      <c r="A17" s="26" t="s">
        <v>207</v>
      </c>
      <c r="B17" s="22" t="s">
        <v>192</v>
      </c>
      <c r="C17" s="2" t="s">
        <v>6</v>
      </c>
      <c r="D17" s="23" t="s">
        <v>17</v>
      </c>
      <c r="E17" s="24" t="s">
        <v>87</v>
      </c>
    </row>
    <row r="18" spans="1:7" x14ac:dyDescent="0.25">
      <c r="A18" s="26" t="s">
        <v>208</v>
      </c>
      <c r="B18" s="22" t="s">
        <v>193</v>
      </c>
      <c r="C18" s="2" t="s">
        <v>58</v>
      </c>
      <c r="D18" s="23" t="s">
        <v>17</v>
      </c>
      <c r="E18" s="24" t="s">
        <v>87</v>
      </c>
    </row>
    <row r="19" spans="1:7" x14ac:dyDescent="0.25">
      <c r="A19" s="10"/>
      <c r="B19" s="2"/>
      <c r="C19" s="2"/>
      <c r="E19" s="4"/>
    </row>
    <row r="20" spans="1:7" x14ac:dyDescent="0.25">
      <c r="A20" s="10" t="s">
        <v>100</v>
      </c>
      <c r="B20" s="2" t="s">
        <v>39</v>
      </c>
      <c r="C20" s="2" t="s">
        <v>41</v>
      </c>
      <c r="D20" s="3" t="s">
        <v>119</v>
      </c>
      <c r="E20" s="5">
        <v>40769</v>
      </c>
      <c r="F20" s="1" t="s">
        <v>120</v>
      </c>
      <c r="G20" s="1" t="s">
        <v>121</v>
      </c>
    </row>
    <row r="21" spans="1:7" x14ac:dyDescent="0.25">
      <c r="A21" s="10" t="s">
        <v>42</v>
      </c>
      <c r="B21" s="2" t="s">
        <v>18</v>
      </c>
      <c r="C21" s="2" t="s">
        <v>9</v>
      </c>
      <c r="D21" s="3" t="s">
        <v>122</v>
      </c>
      <c r="E21" s="5">
        <v>40769</v>
      </c>
      <c r="F21" s="1" t="s">
        <v>108</v>
      </c>
      <c r="G21" s="1" t="s">
        <v>110</v>
      </c>
    </row>
    <row r="22" spans="1:7" x14ac:dyDescent="0.25">
      <c r="A22" s="10"/>
      <c r="B22" s="2" t="s">
        <v>19</v>
      </c>
      <c r="C22" s="2" t="s">
        <v>8</v>
      </c>
      <c r="D22" s="3" t="s">
        <v>109</v>
      </c>
      <c r="E22" s="4">
        <v>41510</v>
      </c>
      <c r="F22" s="1" t="s">
        <v>0</v>
      </c>
      <c r="G22" s="1" t="s">
        <v>111</v>
      </c>
    </row>
    <row r="23" spans="1:7" x14ac:dyDescent="0.25">
      <c r="A23" s="26" t="s">
        <v>207</v>
      </c>
      <c r="B23" s="2" t="s">
        <v>20</v>
      </c>
      <c r="C23" s="2" t="s">
        <v>7</v>
      </c>
      <c r="D23" s="27" t="s">
        <v>242</v>
      </c>
      <c r="E23" s="4">
        <v>43246</v>
      </c>
      <c r="F23" t="s">
        <v>218</v>
      </c>
      <c r="G23" s="7" t="s">
        <v>10</v>
      </c>
    </row>
    <row r="24" spans="1:7" x14ac:dyDescent="0.25">
      <c r="A24" s="26" t="s">
        <v>208</v>
      </c>
      <c r="B24" s="2" t="s">
        <v>21</v>
      </c>
      <c r="C24" s="2" t="s">
        <v>6</v>
      </c>
      <c r="D24" s="3" t="s">
        <v>169</v>
      </c>
      <c r="E24" s="4">
        <v>41797</v>
      </c>
      <c r="F24" s="1" t="s">
        <v>170</v>
      </c>
      <c r="G24" s="1" t="s">
        <v>171</v>
      </c>
    </row>
    <row r="25" spans="1:7" x14ac:dyDescent="0.25">
      <c r="A25" s="10"/>
      <c r="B25" s="2" t="s">
        <v>22</v>
      </c>
      <c r="C25" s="2" t="s">
        <v>58</v>
      </c>
      <c r="D25" s="23" t="s">
        <v>239</v>
      </c>
      <c r="E25" s="4">
        <v>43695</v>
      </c>
      <c r="F25" s="22" t="s">
        <v>240</v>
      </c>
      <c r="G25" s="1" t="s">
        <v>241</v>
      </c>
    </row>
    <row r="26" spans="1:7" x14ac:dyDescent="0.25">
      <c r="A26" s="10"/>
      <c r="B26" s="2"/>
      <c r="C26" s="2"/>
      <c r="E26" s="4"/>
    </row>
    <row r="27" spans="1:7" x14ac:dyDescent="0.25">
      <c r="A27" s="10" t="s">
        <v>99</v>
      </c>
      <c r="B27" s="2" t="s">
        <v>25</v>
      </c>
      <c r="C27" s="2" t="s">
        <v>9</v>
      </c>
      <c r="D27" s="3" t="s">
        <v>17</v>
      </c>
      <c r="E27" s="4" t="s">
        <v>87</v>
      </c>
    </row>
    <row r="28" spans="1:7" x14ac:dyDescent="0.25">
      <c r="A28" s="10" t="s">
        <v>42</v>
      </c>
      <c r="B28" s="2" t="s">
        <v>26</v>
      </c>
      <c r="C28" s="2" t="s">
        <v>8</v>
      </c>
      <c r="D28" s="3" t="s">
        <v>17</v>
      </c>
      <c r="E28" s="4" t="s">
        <v>87</v>
      </c>
    </row>
    <row r="29" spans="1:7" x14ac:dyDescent="0.25">
      <c r="A29" s="10"/>
      <c r="B29" s="2" t="s">
        <v>27</v>
      </c>
      <c r="C29" s="2" t="s">
        <v>7</v>
      </c>
      <c r="D29" s="6" t="s">
        <v>177</v>
      </c>
      <c r="E29" s="5">
        <v>41895</v>
      </c>
      <c r="F29" t="s">
        <v>172</v>
      </c>
      <c r="G29" s="7" t="s">
        <v>11</v>
      </c>
    </row>
    <row r="30" spans="1:7" x14ac:dyDescent="0.25">
      <c r="A30" s="26" t="s">
        <v>207</v>
      </c>
      <c r="B30" s="2" t="s">
        <v>28</v>
      </c>
      <c r="C30" s="2" t="s">
        <v>6</v>
      </c>
      <c r="D30" s="3" t="s">
        <v>178</v>
      </c>
      <c r="E30" s="4">
        <v>41895</v>
      </c>
      <c r="F30" s="1" t="s">
        <v>136</v>
      </c>
      <c r="G30" s="1" t="s">
        <v>137</v>
      </c>
    </row>
    <row r="31" spans="1:7" x14ac:dyDescent="0.25">
      <c r="A31" s="26" t="s">
        <v>208</v>
      </c>
      <c r="B31" s="2" t="s">
        <v>29</v>
      </c>
      <c r="C31" s="2" t="s">
        <v>58</v>
      </c>
      <c r="D31" s="23" t="s">
        <v>236</v>
      </c>
      <c r="E31" s="4">
        <v>43247</v>
      </c>
      <c r="F31" s="1" t="s">
        <v>173</v>
      </c>
      <c r="G31" s="1" t="s">
        <v>174</v>
      </c>
    </row>
    <row r="32" spans="1:7" x14ac:dyDescent="0.25">
      <c r="A32" s="10"/>
    </row>
    <row r="33" spans="1:7" x14ac:dyDescent="0.25">
      <c r="A33" s="10" t="s">
        <v>189</v>
      </c>
      <c r="B33" s="1" t="s">
        <v>30</v>
      </c>
      <c r="C33" s="2" t="s">
        <v>9</v>
      </c>
      <c r="D33" s="3" t="s">
        <v>219</v>
      </c>
      <c r="E33" s="5">
        <v>42563</v>
      </c>
      <c r="F33" s="1" t="s">
        <v>220</v>
      </c>
      <c r="G33" s="1" t="s">
        <v>221</v>
      </c>
    </row>
    <row r="34" spans="1:7" x14ac:dyDescent="0.25">
      <c r="A34" s="10" t="s">
        <v>168</v>
      </c>
      <c r="B34" s="2" t="s">
        <v>31</v>
      </c>
      <c r="C34" s="2" t="s">
        <v>8</v>
      </c>
      <c r="D34" s="23" t="s">
        <v>235</v>
      </c>
      <c r="E34" s="5">
        <v>43246</v>
      </c>
      <c r="F34" s="1" t="s">
        <v>1</v>
      </c>
      <c r="G34" s="1" t="s">
        <v>175</v>
      </c>
    </row>
    <row r="35" spans="1:7" x14ac:dyDescent="0.25">
      <c r="A35" s="10"/>
      <c r="B35" s="2" t="s">
        <v>32</v>
      </c>
      <c r="C35" s="2" t="s">
        <v>7</v>
      </c>
      <c r="D35" s="3" t="s">
        <v>196</v>
      </c>
      <c r="E35" s="5">
        <v>41895</v>
      </c>
      <c r="F35" s="1" t="s">
        <v>184</v>
      </c>
      <c r="G35" s="1" t="s">
        <v>2</v>
      </c>
    </row>
    <row r="36" spans="1:7" x14ac:dyDescent="0.25">
      <c r="A36" s="10"/>
      <c r="B36" s="2" t="s">
        <v>33</v>
      </c>
      <c r="C36" s="2" t="s">
        <v>6</v>
      </c>
      <c r="D36" s="23" t="s">
        <v>227</v>
      </c>
      <c r="E36" s="5">
        <v>42959</v>
      </c>
      <c r="F36" s="1" t="s">
        <v>184</v>
      </c>
      <c r="G36" s="1" t="s">
        <v>14</v>
      </c>
    </row>
    <row r="37" spans="1:7" x14ac:dyDescent="0.25">
      <c r="A37" s="10"/>
      <c r="B37" s="2" t="s">
        <v>34</v>
      </c>
      <c r="C37" s="22" t="s">
        <v>58</v>
      </c>
      <c r="D37" s="3" t="s">
        <v>114</v>
      </c>
      <c r="E37" s="5">
        <v>41168</v>
      </c>
      <c r="F37" s="1" t="s">
        <v>112</v>
      </c>
      <c r="G37" s="1" t="s">
        <v>113</v>
      </c>
    </row>
    <row r="38" spans="1:7" x14ac:dyDescent="0.25">
      <c r="A38" s="10"/>
      <c r="B38" s="2"/>
      <c r="C38" s="2"/>
    </row>
    <row r="39" spans="1:7" ht="12.75" customHeight="1" x14ac:dyDescent="0.25">
      <c r="A39" s="10" t="s">
        <v>97</v>
      </c>
      <c r="B39" s="1" t="s">
        <v>124</v>
      </c>
      <c r="C39" s="2" t="s">
        <v>58</v>
      </c>
      <c r="D39" s="3" t="s">
        <v>116</v>
      </c>
      <c r="E39" s="5">
        <v>39690</v>
      </c>
      <c r="F39" s="1" t="s">
        <v>117</v>
      </c>
      <c r="G39" s="1" t="s">
        <v>118</v>
      </c>
    </row>
    <row r="40" spans="1:7" x14ac:dyDescent="0.25">
      <c r="A40" s="10" t="s">
        <v>168</v>
      </c>
      <c r="B40" s="1" t="s">
        <v>106</v>
      </c>
      <c r="C40" s="2" t="s">
        <v>9</v>
      </c>
      <c r="D40" s="3" t="s">
        <v>17</v>
      </c>
      <c r="E40" s="5" t="s">
        <v>87</v>
      </c>
    </row>
    <row r="41" spans="1:7" x14ac:dyDescent="0.25">
      <c r="A41" s="10"/>
      <c r="B41" s="1" t="s">
        <v>79</v>
      </c>
      <c r="C41" s="2" t="s">
        <v>8</v>
      </c>
      <c r="D41" s="3" t="s">
        <v>17</v>
      </c>
      <c r="E41" s="5" t="s">
        <v>87</v>
      </c>
    </row>
    <row r="42" spans="1:7" x14ac:dyDescent="0.25">
      <c r="A42" s="10"/>
      <c r="B42" s="1" t="s">
        <v>36</v>
      </c>
      <c r="C42" s="2" t="s">
        <v>7</v>
      </c>
      <c r="D42" s="3" t="s">
        <v>17</v>
      </c>
      <c r="E42" s="5" t="s">
        <v>87</v>
      </c>
    </row>
    <row r="43" spans="1:7" x14ac:dyDescent="0.25">
      <c r="A43" s="10"/>
      <c r="B43" s="1" t="s">
        <v>43</v>
      </c>
      <c r="C43" s="2" t="s">
        <v>6</v>
      </c>
      <c r="D43" s="23" t="s">
        <v>228</v>
      </c>
      <c r="E43" s="5">
        <v>42982</v>
      </c>
      <c r="F43" s="22" t="s">
        <v>15</v>
      </c>
      <c r="G43" s="22" t="s">
        <v>73</v>
      </c>
    </row>
    <row r="44" spans="1:7" x14ac:dyDescent="0.25">
      <c r="A44" s="10"/>
      <c r="B44" s="1" t="s">
        <v>45</v>
      </c>
      <c r="C44" s="2" t="s">
        <v>58</v>
      </c>
      <c r="D44" s="3" t="s">
        <v>115</v>
      </c>
      <c r="E44" s="5">
        <v>41168</v>
      </c>
      <c r="F44" s="1" t="s">
        <v>75</v>
      </c>
      <c r="G44" s="1" t="s">
        <v>76</v>
      </c>
    </row>
    <row r="45" spans="1:7" x14ac:dyDescent="0.25">
      <c r="A45" s="10"/>
    </row>
    <row r="46" spans="1:7" x14ac:dyDescent="0.25">
      <c r="A46" s="10" t="s">
        <v>167</v>
      </c>
      <c r="B46" s="1" t="s">
        <v>77</v>
      </c>
      <c r="C46" s="1" t="s">
        <v>9</v>
      </c>
      <c r="D46" s="3" t="s">
        <v>17</v>
      </c>
      <c r="E46" s="5" t="s">
        <v>87</v>
      </c>
    </row>
    <row r="47" spans="1:7" x14ac:dyDescent="0.25">
      <c r="A47" s="10" t="s">
        <v>95</v>
      </c>
      <c r="B47" s="1" t="s">
        <v>55</v>
      </c>
      <c r="C47" s="2" t="s">
        <v>8</v>
      </c>
      <c r="D47" s="3" t="s">
        <v>17</v>
      </c>
      <c r="E47" s="5" t="s">
        <v>87</v>
      </c>
    </row>
    <row r="48" spans="1:7" x14ac:dyDescent="0.25">
      <c r="A48" s="10"/>
      <c r="B48" s="1" t="s">
        <v>54</v>
      </c>
      <c r="C48" s="2" t="s">
        <v>7</v>
      </c>
      <c r="D48" s="3" t="s">
        <v>17</v>
      </c>
      <c r="E48" s="5" t="s">
        <v>87</v>
      </c>
    </row>
    <row r="49" spans="1:7" x14ac:dyDescent="0.25">
      <c r="A49" s="10"/>
      <c r="B49" s="1" t="s">
        <v>49</v>
      </c>
      <c r="C49" s="2" t="s">
        <v>6</v>
      </c>
      <c r="D49" s="3" t="s">
        <v>238</v>
      </c>
      <c r="E49" s="5">
        <v>43224</v>
      </c>
      <c r="F49" s="22" t="s">
        <v>184</v>
      </c>
      <c r="G49" s="2" t="s">
        <v>14</v>
      </c>
    </row>
    <row r="50" spans="1:7" s="22" customFormat="1" x14ac:dyDescent="0.25">
      <c r="B50" s="22" t="s">
        <v>57</v>
      </c>
      <c r="C50" s="22" t="s">
        <v>58</v>
      </c>
      <c r="D50" s="23" t="s">
        <v>180</v>
      </c>
      <c r="E50" s="24">
        <v>41895</v>
      </c>
      <c r="F50" s="22" t="s">
        <v>15</v>
      </c>
      <c r="G50" s="22" t="s">
        <v>16</v>
      </c>
    </row>
    <row r="51" spans="1:7" x14ac:dyDescent="0.25">
      <c r="A51" s="10"/>
      <c r="C51" s="2"/>
      <c r="F51" s="2"/>
      <c r="G51" s="2"/>
    </row>
    <row r="52" spans="1:7" x14ac:dyDescent="0.25">
      <c r="A52" s="10" t="s">
        <v>166</v>
      </c>
      <c r="B52" s="1" t="s">
        <v>60</v>
      </c>
      <c r="C52" s="2" t="s">
        <v>9</v>
      </c>
      <c r="D52" s="3" t="s">
        <v>17</v>
      </c>
      <c r="E52" s="5" t="s">
        <v>87</v>
      </c>
      <c r="F52" s="2"/>
      <c r="G52" s="2"/>
    </row>
    <row r="53" spans="1:7" x14ac:dyDescent="0.25">
      <c r="A53" s="10" t="s">
        <v>88</v>
      </c>
      <c r="B53" s="1" t="s">
        <v>56</v>
      </c>
      <c r="C53" s="2" t="s">
        <v>8</v>
      </c>
      <c r="D53" s="3" t="s">
        <v>17</v>
      </c>
      <c r="E53" s="5" t="s">
        <v>87</v>
      </c>
      <c r="F53" s="2"/>
      <c r="G53" s="2"/>
    </row>
    <row r="54" spans="1:7" x14ac:dyDescent="0.25">
      <c r="A54" s="10"/>
      <c r="B54" s="1" t="s">
        <v>59</v>
      </c>
      <c r="C54" s="2" t="s">
        <v>7</v>
      </c>
      <c r="D54" s="3" t="s">
        <v>17</v>
      </c>
      <c r="E54" s="5" t="s">
        <v>87</v>
      </c>
      <c r="F54" s="2"/>
      <c r="G54" s="2"/>
    </row>
    <row r="55" spans="1:7" x14ac:dyDescent="0.25">
      <c r="A55" s="10"/>
      <c r="B55" s="1" t="s">
        <v>51</v>
      </c>
      <c r="C55" s="2" t="s">
        <v>6</v>
      </c>
      <c r="D55" s="3" t="s">
        <v>123</v>
      </c>
      <c r="E55" s="5">
        <v>40768</v>
      </c>
      <c r="F55" s="2" t="s">
        <v>52</v>
      </c>
      <c r="G55" s="2" t="s">
        <v>53</v>
      </c>
    </row>
    <row r="56" spans="1:7" x14ac:dyDescent="0.25">
      <c r="A56" s="10"/>
      <c r="B56" s="1" t="s">
        <v>50</v>
      </c>
      <c r="C56" s="2" t="s">
        <v>58</v>
      </c>
      <c r="D56" s="3" t="s">
        <v>17</v>
      </c>
      <c r="E56" s="5" t="s">
        <v>87</v>
      </c>
      <c r="F56" s="2"/>
      <c r="G56" s="2"/>
    </row>
    <row r="57" spans="1:7" x14ac:dyDescent="0.25">
      <c r="A57" s="10"/>
    </row>
    <row r="58" spans="1:7" x14ac:dyDescent="0.25">
      <c r="A58" s="10" t="s">
        <v>102</v>
      </c>
      <c r="B58" s="1" t="s">
        <v>103</v>
      </c>
      <c r="C58" s="1" t="s">
        <v>9</v>
      </c>
      <c r="D58" s="3" t="s">
        <v>17</v>
      </c>
      <c r="E58" s="5" t="s">
        <v>87</v>
      </c>
    </row>
    <row r="59" spans="1:7" x14ac:dyDescent="0.25">
      <c r="A59" s="10" t="s">
        <v>95</v>
      </c>
      <c r="B59" s="1" t="s">
        <v>104</v>
      </c>
      <c r="C59" s="1" t="s">
        <v>8</v>
      </c>
      <c r="D59" s="3" t="s">
        <v>17</v>
      </c>
      <c r="E59" s="5" t="s">
        <v>87</v>
      </c>
    </row>
    <row r="60" spans="1:7" x14ac:dyDescent="0.25">
      <c r="A60" s="10"/>
      <c r="B60" s="1" t="s">
        <v>105</v>
      </c>
      <c r="C60" s="1" t="s">
        <v>7</v>
      </c>
      <c r="D60" s="3" t="s">
        <v>17</v>
      </c>
      <c r="E60" s="5" t="s">
        <v>87</v>
      </c>
    </row>
    <row r="61" spans="1:7" x14ac:dyDescent="0.25">
      <c r="A61" s="10"/>
      <c r="B61" s="1" t="s">
        <v>81</v>
      </c>
      <c r="C61" s="2" t="s">
        <v>6</v>
      </c>
      <c r="D61" s="23" t="s">
        <v>237</v>
      </c>
      <c r="E61" s="5">
        <v>43590</v>
      </c>
      <c r="F61" s="22" t="s">
        <v>52</v>
      </c>
      <c r="G61" s="2" t="s">
        <v>53</v>
      </c>
    </row>
    <row r="62" spans="1:7" x14ac:dyDescent="0.25">
      <c r="A62" s="10"/>
      <c r="B62" s="1" t="s">
        <v>66</v>
      </c>
      <c r="C62" s="1" t="s">
        <v>58</v>
      </c>
      <c r="D62" s="37" t="s">
        <v>243</v>
      </c>
      <c r="E62" s="5">
        <v>44009</v>
      </c>
      <c r="F62" s="1" t="s">
        <v>172</v>
      </c>
      <c r="G62" s="1" t="s">
        <v>198</v>
      </c>
    </row>
    <row r="63" spans="1:7" x14ac:dyDescent="0.25">
      <c r="A63" s="10"/>
      <c r="C63" s="2"/>
      <c r="F63" s="2"/>
      <c r="G63" s="2"/>
    </row>
    <row r="64" spans="1:7" x14ac:dyDescent="0.25">
      <c r="A64" s="10" t="s">
        <v>98</v>
      </c>
      <c r="B64" s="1" t="s">
        <v>92</v>
      </c>
      <c r="C64" s="2" t="s">
        <v>9</v>
      </c>
      <c r="D64" s="3" t="s">
        <v>17</v>
      </c>
      <c r="E64" s="5" t="s">
        <v>87</v>
      </c>
      <c r="F64" s="2"/>
      <c r="G64" s="2"/>
    </row>
    <row r="65" spans="1:7" x14ac:dyDescent="0.25">
      <c r="A65" s="10" t="s">
        <v>89</v>
      </c>
      <c r="B65" s="1" t="s">
        <v>91</v>
      </c>
      <c r="C65" s="2" t="s">
        <v>8</v>
      </c>
      <c r="D65" s="3" t="s">
        <v>17</v>
      </c>
      <c r="E65" s="5" t="s">
        <v>87</v>
      </c>
      <c r="F65" s="2"/>
      <c r="G65" s="2"/>
    </row>
    <row r="66" spans="1:7" x14ac:dyDescent="0.25">
      <c r="A66" s="10"/>
      <c r="B66" s="1" t="s">
        <v>61</v>
      </c>
      <c r="C66" s="2" t="s">
        <v>7</v>
      </c>
      <c r="D66" s="3" t="s">
        <v>222</v>
      </c>
      <c r="E66" s="5">
        <v>42596</v>
      </c>
      <c r="F66" s="22" t="s">
        <v>197</v>
      </c>
      <c r="G66" s="22" t="s">
        <v>65</v>
      </c>
    </row>
    <row r="67" spans="1:7" x14ac:dyDescent="0.25">
      <c r="A67" s="10"/>
      <c r="B67" s="1" t="s">
        <v>94</v>
      </c>
      <c r="C67" s="2" t="s">
        <v>6</v>
      </c>
      <c r="D67" s="3" t="s">
        <v>256</v>
      </c>
      <c r="E67" s="5">
        <v>43590</v>
      </c>
      <c r="F67" s="22" t="s">
        <v>201</v>
      </c>
      <c r="G67" s="22" t="s">
        <v>250</v>
      </c>
    </row>
    <row r="68" spans="1:7" x14ac:dyDescent="0.25">
      <c r="A68" s="10"/>
      <c r="B68" s="1" t="s">
        <v>93</v>
      </c>
      <c r="C68" s="1" t="s">
        <v>58</v>
      </c>
      <c r="D68" s="3" t="s">
        <v>17</v>
      </c>
      <c r="E68" s="5" t="s">
        <v>87</v>
      </c>
    </row>
    <row r="69" spans="1:7" x14ac:dyDescent="0.25">
      <c r="A69" s="10"/>
    </row>
    <row r="70" spans="1:7" x14ac:dyDescent="0.25">
      <c r="A70" s="10" t="s">
        <v>210</v>
      </c>
      <c r="B70" s="22" t="s">
        <v>211</v>
      </c>
      <c r="C70" s="2" t="s">
        <v>9</v>
      </c>
      <c r="D70" s="3" t="s">
        <v>17</v>
      </c>
      <c r="E70" s="5" t="s">
        <v>87</v>
      </c>
      <c r="F70" s="2"/>
      <c r="G70" s="2"/>
    </row>
    <row r="71" spans="1:7" x14ac:dyDescent="0.25">
      <c r="A71" s="10" t="s">
        <v>89</v>
      </c>
      <c r="B71" s="22" t="s">
        <v>212</v>
      </c>
      <c r="C71" s="2" t="s">
        <v>8</v>
      </c>
      <c r="D71" s="3" t="s">
        <v>17</v>
      </c>
      <c r="E71" s="5" t="s">
        <v>87</v>
      </c>
      <c r="F71" s="2"/>
      <c r="G71" s="2"/>
    </row>
    <row r="72" spans="1:7" x14ac:dyDescent="0.25">
      <c r="A72" s="10"/>
      <c r="B72" s="22" t="s">
        <v>213</v>
      </c>
      <c r="C72" s="2" t="s">
        <v>7</v>
      </c>
      <c r="D72" s="3" t="s">
        <v>17</v>
      </c>
      <c r="E72" s="5" t="s">
        <v>87</v>
      </c>
      <c r="F72" s="22"/>
      <c r="G72" s="22"/>
    </row>
    <row r="73" spans="1:7" x14ac:dyDescent="0.25">
      <c r="A73" s="10"/>
      <c r="B73" s="22" t="s">
        <v>214</v>
      </c>
      <c r="C73" s="2" t="s">
        <v>6</v>
      </c>
      <c r="D73" s="23" t="s">
        <v>234</v>
      </c>
      <c r="E73" s="5">
        <v>43247</v>
      </c>
      <c r="F73" s="22" t="s">
        <v>216</v>
      </c>
      <c r="G73" s="22" t="s">
        <v>217</v>
      </c>
    </row>
    <row r="74" spans="1:7" x14ac:dyDescent="0.25">
      <c r="A74" s="10"/>
      <c r="B74" s="22" t="s">
        <v>215</v>
      </c>
      <c r="C74" s="1" t="s">
        <v>58</v>
      </c>
      <c r="D74" s="23" t="s">
        <v>17</v>
      </c>
      <c r="E74" s="5" t="s">
        <v>87</v>
      </c>
    </row>
    <row r="75" spans="1:7" x14ac:dyDescent="0.25">
      <c r="A75" s="2"/>
    </row>
    <row r="76" spans="1:7" x14ac:dyDescent="0.25">
      <c r="A76" s="10" t="s">
        <v>195</v>
      </c>
      <c r="B76" s="1" t="s">
        <v>92</v>
      </c>
      <c r="C76" s="2" t="s">
        <v>9</v>
      </c>
      <c r="D76" s="3" t="s">
        <v>17</v>
      </c>
      <c r="E76" s="5" t="s">
        <v>87</v>
      </c>
      <c r="F76" s="2"/>
      <c r="G76" s="2"/>
    </row>
    <row r="77" spans="1:7" x14ac:dyDescent="0.25">
      <c r="A77" s="10" t="s">
        <v>199</v>
      </c>
      <c r="B77" s="1" t="s">
        <v>91</v>
      </c>
      <c r="C77" s="2" t="s">
        <v>8</v>
      </c>
      <c r="D77" s="3" t="s">
        <v>17</v>
      </c>
      <c r="E77" s="5" t="s">
        <v>87</v>
      </c>
      <c r="F77" s="2"/>
      <c r="G77" s="2"/>
    </row>
    <row r="78" spans="1:7" x14ac:dyDescent="0.25">
      <c r="A78" s="10"/>
      <c r="B78" s="1" t="s">
        <v>61</v>
      </c>
      <c r="C78" s="2" t="s">
        <v>7</v>
      </c>
      <c r="D78" s="3" t="s">
        <v>17</v>
      </c>
      <c r="E78" s="5" t="s">
        <v>87</v>
      </c>
      <c r="F78" s="2"/>
      <c r="G78" s="2"/>
    </row>
    <row r="79" spans="1:7" x14ac:dyDescent="0.25">
      <c r="A79" s="10"/>
      <c r="B79" s="1" t="s">
        <v>94</v>
      </c>
      <c r="C79" s="2" t="s">
        <v>6</v>
      </c>
      <c r="D79" s="3" t="s">
        <v>202</v>
      </c>
      <c r="E79" s="5">
        <v>42231</v>
      </c>
      <c r="F79" s="22" t="s">
        <v>203</v>
      </c>
      <c r="G79" s="22" t="s">
        <v>204</v>
      </c>
    </row>
    <row r="80" spans="1:7" x14ac:dyDescent="0.25">
      <c r="A80" s="10"/>
      <c r="B80" s="1" t="s">
        <v>93</v>
      </c>
      <c r="C80" s="1" t="s">
        <v>58</v>
      </c>
      <c r="D80" s="23" t="s">
        <v>17</v>
      </c>
      <c r="E80" s="5" t="s">
        <v>87</v>
      </c>
    </row>
    <row r="81" spans="1:7" x14ac:dyDescent="0.25">
      <c r="A81" s="10"/>
      <c r="D81" s="23"/>
    </row>
    <row r="82" spans="1:7" x14ac:dyDescent="0.25">
      <c r="A82" s="10" t="s">
        <v>245</v>
      </c>
      <c r="D82" s="23"/>
    </row>
    <row r="83" spans="1:7" x14ac:dyDescent="0.25">
      <c r="A83" s="10" t="s">
        <v>199</v>
      </c>
      <c r="B83" s="1" t="s">
        <v>246</v>
      </c>
      <c r="C83" s="2" t="s">
        <v>6</v>
      </c>
      <c r="D83" s="37" t="s">
        <v>247</v>
      </c>
      <c r="E83" s="24" t="s">
        <v>248</v>
      </c>
      <c r="F83" s="22" t="s">
        <v>184</v>
      </c>
      <c r="G83" s="22" t="s">
        <v>249</v>
      </c>
    </row>
    <row r="84" spans="1:7" x14ac:dyDescent="0.25">
      <c r="G84" s="25" t="s">
        <v>244</v>
      </c>
    </row>
  </sheetData>
  <phoneticPr fontId="7" type="noConversion"/>
  <printOptions horizontalCentered="1"/>
  <pageMargins left="0.82677165354330706" right="0.82677165354330706" top="0.3543307086614173" bottom="0.55118110236220474" header="0" footer="0"/>
  <pageSetup paperSize="9" orientation="landscape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4C5C154D573D4F88855614AD30E737" ma:contentTypeVersion="13" ma:contentTypeDescription="Create a new document." ma:contentTypeScope="" ma:versionID="c16588244ab1583f6b48fbadc86b71a7">
  <xsd:schema xmlns:xsd="http://www.w3.org/2001/XMLSchema" xmlns:xs="http://www.w3.org/2001/XMLSchema" xmlns:p="http://schemas.microsoft.com/office/2006/metadata/properties" xmlns:ns3="31d8f756-cc56-4f8e-8870-2040066618cb" xmlns:ns4="a59b4ac1-bf20-4387-a359-1e21461ef920" targetNamespace="http://schemas.microsoft.com/office/2006/metadata/properties" ma:root="true" ma:fieldsID="c4dd1681540dbb02727592b222037c1e" ns3:_="" ns4:_="">
    <xsd:import namespace="31d8f756-cc56-4f8e-8870-2040066618cb"/>
    <xsd:import namespace="a59b4ac1-bf20-4387-a359-1e21461ef92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d8f756-cc56-4f8e-8870-2040066618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9b4ac1-bf20-4387-a359-1e21461ef92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6B2ADD-39B0-48CE-B81B-A9BD294E34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d8f756-cc56-4f8e-8870-2040066618cb"/>
    <ds:schemaRef ds:uri="a59b4ac1-bf20-4387-a359-1e21461ef9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EBA063-48CF-4358-B45B-E0F19B6096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CD5D78-1B35-4E51-A9A0-967F49261E65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59b4ac1-bf20-4387-a359-1e21461ef920"/>
    <ds:schemaRef ds:uri="31d8f756-cc56-4f8e-8870-2040066618c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Vålerbanen</vt:lpstr>
      <vt:lpstr>Rudskogen 2011-</vt:lpstr>
      <vt:lpstr>'Rudskogen 2011-'!Utskriftsområde</vt:lpstr>
      <vt:lpstr>Vålerbanen!Utskriftsområde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Smith</dc:creator>
  <cp:lastModifiedBy>Marius Svingen</cp:lastModifiedBy>
  <cp:lastPrinted>2021-09-07T15:21:25Z</cp:lastPrinted>
  <dcterms:created xsi:type="dcterms:W3CDTF">2006-10-30T04:46:56Z</dcterms:created>
  <dcterms:modified xsi:type="dcterms:W3CDTF">2021-09-07T15:25:38Z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0x010100784C5C154D573D4F88855614AD30E737</vt:lpwstr>
  </property>
</Properties>
</file>